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D:\Developer\OneDrive - Maejo university\Developer\2565\PlanICT\"/>
    </mc:Choice>
  </mc:AlternateContent>
  <xr:revisionPtr revIDLastSave="0" documentId="13_ncr:1_{1C995B1F-E12D-45BC-BB06-A7C7DF2CEAFF}" xr6:coauthVersionLast="36" xr6:coauthVersionMax="36" xr10:uidLastSave="{00000000-0000-0000-0000-000000000000}"/>
  <bookViews>
    <workbookView xWindow="0" yWindow="0" windowWidth="24000" windowHeight="9075" tabRatio="883" activeTab="10" xr2:uid="{00000000-000D-0000-FFFF-FFFF00000000}"/>
  </bookViews>
  <sheets>
    <sheet name="โครงการเรียงกลยุทธ์" sheetId="8" r:id="rId1"/>
    <sheet name="โครงการ" sheetId="10" r:id="rId2"/>
    <sheet name="งบแยกกลยุทธ์" sheetId="6" r:id="rId3"/>
    <sheet name="งบบุคลากร" sheetId="12" r:id="rId4"/>
    <sheet name="เป้าประสงค์ กลยุทธ์" sheetId="13" r:id="rId5"/>
    <sheet name="Plan&amp;Training" sheetId="9" r:id="rId6"/>
    <sheet name="HW" sheetId="3" r:id="rId7"/>
    <sheet name="Database" sheetId="5" r:id="rId8"/>
    <sheet name="SW" sheetId="4" r:id="rId9"/>
    <sheet name="TimeLine" sheetId="7" r:id="rId10"/>
    <sheet name="Product Timeline" sheetId="14" r:id="rId11"/>
  </sheets>
  <definedNames>
    <definedName name="_Hlk107392814" localSheetId="4">'เป้าประสงค์ กลยุทธ์'!$B$2</definedName>
    <definedName name="_Hlk107393052" localSheetId="4">'เป้าประสงค์ กลยุทธ์'!$B$3</definedName>
    <definedName name="_Hlk107393315" localSheetId="4">'เป้าประสงค์ กลยุทธ์'!$B$4</definedName>
    <definedName name="_Hlk107393509" localSheetId="4">'เป้าประสงค์ กลยุทธ์'!$B$5</definedName>
    <definedName name="_Hlk107393677" localSheetId="4">'เป้าประสงค์ กลยุทธ์'!$B$6</definedName>
    <definedName name="_Hlk107393913" localSheetId="4">'เป้าประสงค์ กลยุทธ์'!$B$7</definedName>
    <definedName name="_Hlk107394061" localSheetId="4">'เป้าประสงค์ กลยุทธ์'!$B$8</definedName>
    <definedName name="_Hlk107394464" localSheetId="4">'เป้าประสงค์ กลยุทธ์'!$B$9</definedName>
    <definedName name="_Hlk107395105" localSheetId="4">'เป้าประสงค์ กลยุทธ์'!$B$11</definedName>
    <definedName name="_Hlk107395206" localSheetId="4">'เป้าประสงค์ กลยุทธ์'!$B$12</definedName>
    <definedName name="_Hlk107395605" localSheetId="4">'เป้าประสงค์ กลยุทธ์'!$B$13</definedName>
    <definedName name="_Hlk107395688" localSheetId="4">'เป้าประสงค์ กลยุทธ์'!$B$14</definedName>
    <definedName name="_Hlk107395816" localSheetId="4">'เป้าประสงค์ กลยุทธ์'!$B$15</definedName>
    <definedName name="_Hlk107396042" localSheetId="4">'เป้าประสงค์ กลยุทธ์'!$B$16</definedName>
    <definedName name="_Hlk107396143" localSheetId="4">'เป้าประสงค์ กลยุทธ์'!$B$17</definedName>
    <definedName name="_Hlk107396229" localSheetId="4">'เป้าประสงค์ กลยุทธ์'!$B$18</definedName>
    <definedName name="_Hlk107396547" localSheetId="4">'เป้าประสงค์ กลยุทธ์'!$B$19</definedName>
    <definedName name="_Hlk107397050" localSheetId="4">'เป้าประสงค์ กลยุทธ์'!$B$22</definedName>
    <definedName name="_xlnm.Print_Area" localSheetId="2">งบแยกกลยุทธ์!$A$1:$H$129</definedName>
    <definedName name="_xlnm.Print_Titles" localSheetId="9">TimeLine!$1:$3</definedName>
    <definedName name="_xlnm.Print_Titles" localSheetId="1">โครงการ!$1:$1</definedName>
    <definedName name="_xlnm.Print_Titles" localSheetId="0">โครงการเรียงกลยุทธ์!$1:$2</definedName>
    <definedName name="_xlnm.Print_Titles" localSheetId="2">งบแยกกลยุทธ์!$1:$2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2" l="1"/>
  <c r="D22" i="12"/>
  <c r="E21" i="12"/>
  <c r="F21" i="12" s="1"/>
  <c r="D21" i="12"/>
  <c r="D14" i="12"/>
  <c r="D15" i="12" s="1"/>
  <c r="E15" i="12" s="1"/>
  <c r="D13" i="12"/>
  <c r="E13" i="12" s="1"/>
  <c r="E12" i="12"/>
  <c r="D12" i="12"/>
  <c r="I8" i="12"/>
  <c r="H8" i="12"/>
  <c r="G8" i="12"/>
  <c r="F8" i="12"/>
  <c r="J8" i="12" s="1"/>
  <c r="J7" i="12"/>
  <c r="K7" i="12" s="1"/>
  <c r="J6" i="12"/>
  <c r="K6" i="12" s="1"/>
  <c r="K5" i="12"/>
  <c r="J5" i="12"/>
  <c r="J4" i="12"/>
  <c r="K4" i="12" s="1"/>
  <c r="K8" i="12" s="1"/>
  <c r="G21" i="12" l="1"/>
  <c r="G22" i="12" s="1"/>
  <c r="F22" i="12"/>
  <c r="E14" i="12"/>
  <c r="D201" i="6"/>
  <c r="E201" i="6"/>
  <c r="F201" i="6"/>
  <c r="G201" i="6"/>
  <c r="H201" i="6"/>
  <c r="C201" i="6"/>
  <c r="D200" i="6"/>
  <c r="E200" i="6"/>
  <c r="F200" i="6"/>
  <c r="G200" i="6"/>
  <c r="H200" i="6"/>
  <c r="C200" i="6"/>
  <c r="D199" i="6"/>
  <c r="E199" i="6"/>
  <c r="F199" i="6"/>
  <c r="G199" i="6"/>
  <c r="H199" i="6"/>
  <c r="C199" i="6"/>
  <c r="D198" i="6"/>
  <c r="E198" i="6"/>
  <c r="F198" i="6"/>
  <c r="G198" i="6"/>
  <c r="H198" i="6"/>
  <c r="C198" i="6"/>
  <c r="D197" i="6"/>
  <c r="E197" i="6"/>
  <c r="F197" i="6"/>
  <c r="G197" i="6"/>
  <c r="H197" i="6"/>
  <c r="C197" i="6"/>
  <c r="D60" i="5"/>
  <c r="E60" i="5"/>
  <c r="G60" i="5"/>
  <c r="C60" i="5"/>
  <c r="C61" i="5"/>
  <c r="D61" i="5"/>
  <c r="E61" i="5"/>
  <c r="F61" i="5"/>
  <c r="F60" i="5" s="1"/>
  <c r="G61" i="5"/>
  <c r="B61" i="5"/>
  <c r="D71" i="9"/>
  <c r="C71" i="9"/>
  <c r="D72" i="9"/>
  <c r="E72" i="9"/>
  <c r="E71" i="9" s="1"/>
  <c r="F72" i="9"/>
  <c r="F71" i="9" s="1"/>
  <c r="G72" i="9"/>
  <c r="D73" i="9"/>
  <c r="E73" i="9"/>
  <c r="F73" i="9"/>
  <c r="G73" i="9"/>
  <c r="G71" i="9" s="1"/>
  <c r="D74" i="9"/>
  <c r="E74" i="9"/>
  <c r="F74" i="9"/>
  <c r="G74" i="9"/>
  <c r="C74" i="9"/>
  <c r="C73" i="9"/>
  <c r="C72" i="9"/>
  <c r="B74" i="9"/>
  <c r="B73" i="9"/>
  <c r="B72" i="9"/>
  <c r="D58" i="5"/>
  <c r="G58" i="5"/>
  <c r="C58" i="5"/>
  <c r="D59" i="5"/>
  <c r="E59" i="5"/>
  <c r="E58" i="5" s="1"/>
  <c r="F59" i="5"/>
  <c r="F58" i="5" s="1"/>
  <c r="G59" i="5"/>
  <c r="C59" i="5"/>
  <c r="B59" i="5"/>
  <c r="D68" i="9"/>
  <c r="C68" i="9"/>
  <c r="H68" i="9" s="1"/>
  <c r="D69" i="9"/>
  <c r="E69" i="9"/>
  <c r="E68" i="9" s="1"/>
  <c r="F69" i="9"/>
  <c r="F68" i="9" s="1"/>
  <c r="G69" i="9"/>
  <c r="D70" i="9"/>
  <c r="E70" i="9"/>
  <c r="F70" i="9"/>
  <c r="G70" i="9"/>
  <c r="G68" i="9" s="1"/>
  <c r="C70" i="9"/>
  <c r="C69" i="9"/>
  <c r="B70" i="9"/>
  <c r="B69" i="9"/>
  <c r="D42" i="4"/>
  <c r="C42" i="4"/>
  <c r="D43" i="4"/>
  <c r="E43" i="4"/>
  <c r="E42" i="4" s="1"/>
  <c r="F43" i="4"/>
  <c r="F42" i="4" s="1"/>
  <c r="G43" i="4"/>
  <c r="D44" i="4"/>
  <c r="E44" i="4"/>
  <c r="F44" i="4"/>
  <c r="G44" i="4"/>
  <c r="G42" i="4" s="1"/>
  <c r="C44" i="4"/>
  <c r="C43" i="4"/>
  <c r="B44" i="4"/>
  <c r="B43" i="4"/>
  <c r="D48" i="3"/>
  <c r="D49" i="3"/>
  <c r="E49" i="3"/>
  <c r="E48" i="3" s="1"/>
  <c r="F49" i="3"/>
  <c r="F48" i="3" s="1"/>
  <c r="G49" i="3"/>
  <c r="D50" i="3"/>
  <c r="E50" i="3"/>
  <c r="F50" i="3"/>
  <c r="G50" i="3"/>
  <c r="G48" i="3" s="1"/>
  <c r="D51" i="3"/>
  <c r="E51" i="3"/>
  <c r="F51" i="3"/>
  <c r="G51" i="3"/>
  <c r="D52" i="3"/>
  <c r="E52" i="3"/>
  <c r="F52" i="3"/>
  <c r="G52" i="3"/>
  <c r="D53" i="3"/>
  <c r="E53" i="3"/>
  <c r="F53" i="3"/>
  <c r="G53" i="3"/>
  <c r="D54" i="3"/>
  <c r="E54" i="3"/>
  <c r="F54" i="3"/>
  <c r="G54" i="3"/>
  <c r="D55" i="3"/>
  <c r="E55" i="3"/>
  <c r="F55" i="3"/>
  <c r="G55" i="3"/>
  <c r="D56" i="3"/>
  <c r="E56" i="3"/>
  <c r="F56" i="3"/>
  <c r="G56" i="3"/>
  <c r="C50" i="3"/>
  <c r="C51" i="3"/>
  <c r="C52" i="3"/>
  <c r="C53" i="3"/>
  <c r="C48" i="3" s="1"/>
  <c r="C54" i="3"/>
  <c r="C55" i="3"/>
  <c r="C56" i="3"/>
  <c r="C49" i="3"/>
  <c r="B50" i="3"/>
  <c r="B51" i="3"/>
  <c r="B52" i="3"/>
  <c r="B53" i="3"/>
  <c r="B54" i="3"/>
  <c r="B55" i="3"/>
  <c r="B56" i="3"/>
  <c r="B49" i="3"/>
  <c r="D66" i="9"/>
  <c r="G66" i="9"/>
  <c r="D67" i="9"/>
  <c r="E67" i="9"/>
  <c r="E66" i="9" s="1"/>
  <c r="F67" i="9"/>
  <c r="F66" i="9" s="1"/>
  <c r="G67" i="9"/>
  <c r="C67" i="9"/>
  <c r="C66" i="9" s="1"/>
  <c r="H66" i="9" s="1"/>
  <c r="B67" i="9"/>
  <c r="C102" i="6"/>
  <c r="D53" i="5"/>
  <c r="D52" i="5" s="1"/>
  <c r="E53" i="5"/>
  <c r="E52" i="5" s="1"/>
  <c r="F53" i="5"/>
  <c r="G53" i="5"/>
  <c r="G52" i="5" s="1"/>
  <c r="D54" i="5"/>
  <c r="E54" i="5"/>
  <c r="F54" i="5"/>
  <c r="F52" i="5" s="1"/>
  <c r="G54" i="5"/>
  <c r="D55" i="5"/>
  <c r="E55" i="5"/>
  <c r="F55" i="5"/>
  <c r="G55" i="5"/>
  <c r="C54" i="5"/>
  <c r="C52" i="5" s="1"/>
  <c r="C55" i="5"/>
  <c r="C53" i="5"/>
  <c r="B54" i="5"/>
  <c r="B55" i="5"/>
  <c r="B53" i="5"/>
  <c r="D64" i="9"/>
  <c r="D63" i="9" s="1"/>
  <c r="E64" i="9"/>
  <c r="E63" i="9" s="1"/>
  <c r="F64" i="9"/>
  <c r="G64" i="9"/>
  <c r="G63" i="9" s="1"/>
  <c r="D65" i="9"/>
  <c r="E65" i="9"/>
  <c r="F65" i="9"/>
  <c r="F63" i="9" s="1"/>
  <c r="G65" i="9"/>
  <c r="C65" i="9"/>
  <c r="C64" i="9"/>
  <c r="C63" i="9" s="1"/>
  <c r="H63" i="9" s="1"/>
  <c r="B65" i="9"/>
  <c r="B64" i="9"/>
  <c r="G59" i="9"/>
  <c r="D60" i="9"/>
  <c r="D59" i="9" s="1"/>
  <c r="E60" i="9"/>
  <c r="E59" i="9" s="1"/>
  <c r="F60" i="9"/>
  <c r="G60" i="9"/>
  <c r="D61" i="9"/>
  <c r="E61" i="9"/>
  <c r="F61" i="9"/>
  <c r="F59" i="9" s="1"/>
  <c r="G61" i="9"/>
  <c r="D62" i="9"/>
  <c r="E62" i="9"/>
  <c r="F62" i="9"/>
  <c r="G62" i="9"/>
  <c r="C61" i="9"/>
  <c r="C59" i="9" s="1"/>
  <c r="H59" i="9" s="1"/>
  <c r="C62" i="9"/>
  <c r="C60" i="9"/>
  <c r="B62" i="9"/>
  <c r="E48" i="5"/>
  <c r="C48" i="5"/>
  <c r="D49" i="5"/>
  <c r="D48" i="5" s="1"/>
  <c r="E49" i="5"/>
  <c r="F49" i="5"/>
  <c r="F48" i="5" s="1"/>
  <c r="G49" i="5"/>
  <c r="G48" i="5" s="1"/>
  <c r="C49" i="5"/>
  <c r="B49" i="5"/>
  <c r="E56" i="9"/>
  <c r="D57" i="9"/>
  <c r="D56" i="9" s="1"/>
  <c r="E57" i="9"/>
  <c r="F57" i="9"/>
  <c r="F56" i="9" s="1"/>
  <c r="G57" i="9"/>
  <c r="G56" i="9" s="1"/>
  <c r="D58" i="9"/>
  <c r="E58" i="9"/>
  <c r="F58" i="9"/>
  <c r="G58" i="9"/>
  <c r="C58" i="9"/>
  <c r="C56" i="9" s="1"/>
  <c r="H56" i="9" s="1"/>
  <c r="C57" i="9"/>
  <c r="B58" i="9"/>
  <c r="B57" i="9"/>
  <c r="E45" i="5"/>
  <c r="D46" i="5"/>
  <c r="D45" i="5" s="1"/>
  <c r="E46" i="5"/>
  <c r="F46" i="5"/>
  <c r="F45" i="5" s="1"/>
  <c r="G46" i="5"/>
  <c r="G45" i="5" s="1"/>
  <c r="D47" i="5"/>
  <c r="E47" i="5"/>
  <c r="F47" i="5"/>
  <c r="G47" i="5"/>
  <c r="C47" i="5"/>
  <c r="C46" i="5"/>
  <c r="C45" i="5" s="1"/>
  <c r="B47" i="5"/>
  <c r="B46" i="5"/>
  <c r="E53" i="9"/>
  <c r="D54" i="9"/>
  <c r="D53" i="9" s="1"/>
  <c r="E54" i="9"/>
  <c r="F54" i="9"/>
  <c r="F53" i="9" s="1"/>
  <c r="G54" i="9"/>
  <c r="G53" i="9" s="1"/>
  <c r="D55" i="9"/>
  <c r="E55" i="9"/>
  <c r="F55" i="9"/>
  <c r="G55" i="9"/>
  <c r="C55" i="9"/>
  <c r="C53" i="9" s="1"/>
  <c r="C54" i="9"/>
  <c r="B55" i="9"/>
  <c r="B54" i="9"/>
  <c r="E44" i="9"/>
  <c r="E49" i="9"/>
  <c r="D50" i="9"/>
  <c r="D49" i="9" s="1"/>
  <c r="E50" i="9"/>
  <c r="F50" i="9"/>
  <c r="F49" i="9" s="1"/>
  <c r="G50" i="9"/>
  <c r="G49" i="9" s="1"/>
  <c r="D51" i="9"/>
  <c r="E51" i="9"/>
  <c r="F51" i="9"/>
  <c r="G51" i="9"/>
  <c r="D52" i="9"/>
  <c r="E52" i="9"/>
  <c r="F52" i="9"/>
  <c r="G52" i="9"/>
  <c r="C51" i="9"/>
  <c r="C52" i="9"/>
  <c r="C50" i="9"/>
  <c r="C49" i="9" s="1"/>
  <c r="B51" i="9"/>
  <c r="B52" i="9"/>
  <c r="B50" i="9"/>
  <c r="D45" i="9"/>
  <c r="D44" i="9" s="1"/>
  <c r="E45" i="9"/>
  <c r="F45" i="9"/>
  <c r="F44" i="9" s="1"/>
  <c r="G45" i="9"/>
  <c r="G44" i="9" s="1"/>
  <c r="D46" i="9"/>
  <c r="E46" i="9"/>
  <c r="F46" i="9"/>
  <c r="G46" i="9"/>
  <c r="D47" i="9"/>
  <c r="E47" i="9"/>
  <c r="F47" i="9"/>
  <c r="G47" i="9"/>
  <c r="D48" i="9"/>
  <c r="E48" i="9"/>
  <c r="F48" i="9"/>
  <c r="G48" i="9"/>
  <c r="C46" i="9"/>
  <c r="C47" i="9"/>
  <c r="C48" i="9"/>
  <c r="C45" i="9"/>
  <c r="C44" i="9" s="1"/>
  <c r="B46" i="9"/>
  <c r="B47" i="9"/>
  <c r="B48" i="9"/>
  <c r="B45" i="9"/>
  <c r="E37" i="5"/>
  <c r="D38" i="5"/>
  <c r="D37" i="5" s="1"/>
  <c r="E38" i="5"/>
  <c r="F38" i="5"/>
  <c r="F37" i="5" s="1"/>
  <c r="G38" i="5"/>
  <c r="G37" i="5" s="1"/>
  <c r="D39" i="5"/>
  <c r="E39" i="5"/>
  <c r="F39" i="5"/>
  <c r="G39" i="5"/>
  <c r="D40" i="5"/>
  <c r="E40" i="5"/>
  <c r="F40" i="5"/>
  <c r="G40" i="5"/>
  <c r="C39" i="5"/>
  <c r="C40" i="5"/>
  <c r="C38" i="5"/>
  <c r="C37" i="5" s="1"/>
  <c r="H37" i="5" s="1"/>
  <c r="B39" i="5"/>
  <c r="B40" i="5"/>
  <c r="B38" i="5"/>
  <c r="E41" i="9"/>
  <c r="D42" i="9"/>
  <c r="D41" i="9" s="1"/>
  <c r="E42" i="9"/>
  <c r="F42" i="9"/>
  <c r="F41" i="9" s="1"/>
  <c r="G42" i="9"/>
  <c r="G41" i="9" s="1"/>
  <c r="D43" i="9"/>
  <c r="E43" i="9"/>
  <c r="F43" i="9"/>
  <c r="G43" i="9"/>
  <c r="C43" i="9"/>
  <c r="C41" i="9" s="1"/>
  <c r="C42" i="9"/>
  <c r="B43" i="9"/>
  <c r="D32" i="3"/>
  <c r="F32" i="3"/>
  <c r="C32" i="3"/>
  <c r="D33" i="3"/>
  <c r="E33" i="3"/>
  <c r="E32" i="3" s="1"/>
  <c r="F33" i="3"/>
  <c r="G33" i="3"/>
  <c r="G32" i="3" s="1"/>
  <c r="C33" i="3"/>
  <c r="B33" i="3"/>
  <c r="D38" i="9"/>
  <c r="F38" i="9"/>
  <c r="D39" i="9"/>
  <c r="E39" i="9"/>
  <c r="E38" i="9" s="1"/>
  <c r="F39" i="9"/>
  <c r="G39" i="9"/>
  <c r="G38" i="9" s="1"/>
  <c r="D40" i="9"/>
  <c r="E40" i="9"/>
  <c r="F40" i="9"/>
  <c r="G40" i="9"/>
  <c r="C40" i="9"/>
  <c r="C39" i="9"/>
  <c r="C38" i="9" s="1"/>
  <c r="B40" i="9"/>
  <c r="B39" i="9"/>
  <c r="F34" i="9"/>
  <c r="D35" i="9"/>
  <c r="D34" i="9" s="1"/>
  <c r="E35" i="9"/>
  <c r="E34" i="9" s="1"/>
  <c r="F35" i="9"/>
  <c r="G35" i="9"/>
  <c r="G34" i="9" s="1"/>
  <c r="D36" i="9"/>
  <c r="E36" i="9"/>
  <c r="F36" i="9"/>
  <c r="G36" i="9"/>
  <c r="D37" i="9"/>
  <c r="E37" i="9"/>
  <c r="F37" i="9"/>
  <c r="G37" i="9"/>
  <c r="C36" i="9"/>
  <c r="C37" i="9"/>
  <c r="C35" i="9"/>
  <c r="C34" i="9" s="1"/>
  <c r="B37" i="9"/>
  <c r="B36" i="9"/>
  <c r="B35" i="9"/>
  <c r="F27" i="3"/>
  <c r="D28" i="3"/>
  <c r="D27" i="3" s="1"/>
  <c r="E28" i="3"/>
  <c r="E27" i="3" s="1"/>
  <c r="F28" i="3"/>
  <c r="G28" i="3"/>
  <c r="G27" i="3" s="1"/>
  <c r="D29" i="3"/>
  <c r="E29" i="3"/>
  <c r="F29" i="3"/>
  <c r="G29" i="3"/>
  <c r="C29" i="3"/>
  <c r="C28" i="3"/>
  <c r="C27" i="3" s="1"/>
  <c r="H27" i="3" s="1"/>
  <c r="B29" i="3"/>
  <c r="B28" i="3"/>
  <c r="D31" i="9"/>
  <c r="F31" i="9"/>
  <c r="D32" i="9"/>
  <c r="E32" i="9"/>
  <c r="E31" i="9" s="1"/>
  <c r="F32" i="9"/>
  <c r="G32" i="9"/>
  <c r="G31" i="9" s="1"/>
  <c r="D33" i="9"/>
  <c r="E33" i="9"/>
  <c r="F33" i="9"/>
  <c r="G33" i="9"/>
  <c r="C33" i="9"/>
  <c r="C32" i="9"/>
  <c r="C31" i="9" s="1"/>
  <c r="B33" i="9"/>
  <c r="B32" i="9"/>
  <c r="F28" i="5"/>
  <c r="C29" i="5"/>
  <c r="C28" i="5" s="1"/>
  <c r="H28" i="5" s="1"/>
  <c r="D29" i="5"/>
  <c r="D28" i="5" s="1"/>
  <c r="E29" i="5"/>
  <c r="E28" i="5" s="1"/>
  <c r="F29" i="5"/>
  <c r="G29" i="5"/>
  <c r="C30" i="5"/>
  <c r="D30" i="5"/>
  <c r="E30" i="5"/>
  <c r="F30" i="5"/>
  <c r="G30" i="5"/>
  <c r="G28" i="5" s="1"/>
  <c r="B30" i="5"/>
  <c r="B29" i="5"/>
  <c r="D28" i="9"/>
  <c r="F28" i="9"/>
  <c r="D29" i="9"/>
  <c r="E29" i="9"/>
  <c r="E28" i="9" s="1"/>
  <c r="F29" i="9"/>
  <c r="G29" i="9"/>
  <c r="G28" i="9" s="1"/>
  <c r="D30" i="9"/>
  <c r="E30" i="9"/>
  <c r="F30" i="9"/>
  <c r="G30" i="9"/>
  <c r="C30" i="9"/>
  <c r="C29" i="9"/>
  <c r="C28" i="9" s="1"/>
  <c r="B30" i="9"/>
  <c r="B29" i="9"/>
  <c r="C52" i="6"/>
  <c r="E22" i="3"/>
  <c r="D23" i="3"/>
  <c r="D22" i="3" s="1"/>
  <c r="E23" i="3"/>
  <c r="F23" i="3"/>
  <c r="F22" i="3" s="1"/>
  <c r="G23" i="3"/>
  <c r="G22" i="3" s="1"/>
  <c r="D24" i="3"/>
  <c r="E24" i="3"/>
  <c r="F24" i="3"/>
  <c r="G24" i="3"/>
  <c r="C24" i="3"/>
  <c r="C22" i="3" s="1"/>
  <c r="C23" i="3"/>
  <c r="B24" i="3"/>
  <c r="B23" i="3"/>
  <c r="E26" i="9"/>
  <c r="G26" i="9"/>
  <c r="D27" i="9"/>
  <c r="D26" i="9" s="1"/>
  <c r="E27" i="9"/>
  <c r="F27" i="9"/>
  <c r="F26" i="9" s="1"/>
  <c r="G27" i="9"/>
  <c r="C27" i="9"/>
  <c r="C26" i="9" s="1"/>
  <c r="B27" i="9"/>
  <c r="E18" i="3"/>
  <c r="G18" i="3"/>
  <c r="D19" i="3"/>
  <c r="D18" i="3" s="1"/>
  <c r="E19" i="3"/>
  <c r="F19" i="3"/>
  <c r="F18" i="3" s="1"/>
  <c r="G19" i="3"/>
  <c r="D20" i="3"/>
  <c r="E20" i="3"/>
  <c r="F20" i="3"/>
  <c r="G20" i="3"/>
  <c r="D21" i="3"/>
  <c r="E21" i="3"/>
  <c r="F21" i="3"/>
  <c r="G21" i="3"/>
  <c r="C20" i="3"/>
  <c r="C21" i="3"/>
  <c r="C19" i="3"/>
  <c r="C18" i="3" s="1"/>
  <c r="H18" i="3" s="1"/>
  <c r="B20" i="3"/>
  <c r="B21" i="3"/>
  <c r="B19" i="3"/>
  <c r="E23" i="9"/>
  <c r="G23" i="9"/>
  <c r="D24" i="9"/>
  <c r="D23" i="9" s="1"/>
  <c r="E24" i="9"/>
  <c r="F24" i="9"/>
  <c r="F23" i="9" s="1"/>
  <c r="G24" i="9"/>
  <c r="D25" i="9"/>
  <c r="E25" i="9"/>
  <c r="F25" i="9"/>
  <c r="G25" i="9"/>
  <c r="C25" i="9"/>
  <c r="C24" i="9"/>
  <c r="C23" i="9" s="1"/>
  <c r="B25" i="9"/>
  <c r="B24" i="9"/>
  <c r="E19" i="5"/>
  <c r="D20" i="5"/>
  <c r="D19" i="5" s="1"/>
  <c r="E20" i="5"/>
  <c r="F20" i="5"/>
  <c r="F19" i="5" s="1"/>
  <c r="G20" i="5"/>
  <c r="G19" i="5" s="1"/>
  <c r="D21" i="5"/>
  <c r="E21" i="5"/>
  <c r="F21" i="5"/>
  <c r="G21" i="5"/>
  <c r="D22" i="5"/>
  <c r="E22" i="5"/>
  <c r="F22" i="5"/>
  <c r="G22" i="5"/>
  <c r="D23" i="5"/>
  <c r="E23" i="5"/>
  <c r="F23" i="5"/>
  <c r="G23" i="5"/>
  <c r="C21" i="5"/>
  <c r="C19" i="5" s="1"/>
  <c r="C22" i="5"/>
  <c r="C23" i="5"/>
  <c r="C20" i="5"/>
  <c r="B21" i="5"/>
  <c r="B22" i="5"/>
  <c r="B23" i="5"/>
  <c r="B20" i="5"/>
  <c r="E20" i="9"/>
  <c r="G20" i="9"/>
  <c r="D21" i="9"/>
  <c r="D20" i="9" s="1"/>
  <c r="E21" i="9"/>
  <c r="F21" i="9"/>
  <c r="F20" i="9" s="1"/>
  <c r="G21" i="9"/>
  <c r="D22" i="9"/>
  <c r="E22" i="9"/>
  <c r="F22" i="9"/>
  <c r="G22" i="9"/>
  <c r="C22" i="9"/>
  <c r="C21" i="9"/>
  <c r="C20" i="9" s="1"/>
  <c r="H20" i="9" s="1"/>
  <c r="B22" i="9"/>
  <c r="B21" i="9"/>
  <c r="E17" i="5"/>
  <c r="D18" i="5"/>
  <c r="D17" i="5" s="1"/>
  <c r="E18" i="5"/>
  <c r="F18" i="5"/>
  <c r="F17" i="5" s="1"/>
  <c r="G18" i="5"/>
  <c r="G17" i="5" s="1"/>
  <c r="C18" i="5"/>
  <c r="C17" i="5" s="1"/>
  <c r="B18" i="5"/>
  <c r="E12" i="3"/>
  <c r="D13" i="3"/>
  <c r="D12" i="3" s="1"/>
  <c r="E13" i="3"/>
  <c r="F13" i="3"/>
  <c r="F12" i="3" s="1"/>
  <c r="G13" i="3"/>
  <c r="G12" i="3" s="1"/>
  <c r="D14" i="3"/>
  <c r="E14" i="3"/>
  <c r="F14" i="3"/>
  <c r="G14" i="3"/>
  <c r="D15" i="3"/>
  <c r="E15" i="3"/>
  <c r="F15" i="3"/>
  <c r="G15" i="3"/>
  <c r="C14" i="3"/>
  <c r="C15" i="3"/>
  <c r="C13" i="3"/>
  <c r="C12" i="3" s="1"/>
  <c r="B14" i="3"/>
  <c r="B15" i="3"/>
  <c r="B13" i="3"/>
  <c r="E18" i="9"/>
  <c r="D19" i="9"/>
  <c r="D18" i="9" s="1"/>
  <c r="E19" i="9"/>
  <c r="F19" i="9"/>
  <c r="F18" i="9" s="1"/>
  <c r="G19" i="9"/>
  <c r="G18" i="9" s="1"/>
  <c r="C19" i="9"/>
  <c r="C18" i="9" s="1"/>
  <c r="B19" i="9"/>
  <c r="D10" i="3"/>
  <c r="D9" i="3" s="1"/>
  <c r="E10" i="3"/>
  <c r="F10" i="3"/>
  <c r="G10" i="3"/>
  <c r="D11" i="3"/>
  <c r="E11" i="3"/>
  <c r="C11" i="3"/>
  <c r="C10" i="3"/>
  <c r="C9" i="3" s="1"/>
  <c r="B11" i="3"/>
  <c r="B10" i="3"/>
  <c r="C16" i="9"/>
  <c r="C15" i="9" s="1"/>
  <c r="D16" i="9"/>
  <c r="D15" i="9" s="1"/>
  <c r="E16" i="9"/>
  <c r="E15" i="9" s="1"/>
  <c r="F16" i="9"/>
  <c r="G16" i="9"/>
  <c r="G15" i="9" s="1"/>
  <c r="C17" i="9"/>
  <c r="D17" i="9"/>
  <c r="E17" i="9"/>
  <c r="F17" i="9"/>
  <c r="F15" i="9" s="1"/>
  <c r="G17" i="9"/>
  <c r="B17" i="9"/>
  <c r="B16" i="9"/>
  <c r="D9" i="4"/>
  <c r="E9" i="4"/>
  <c r="F9" i="4"/>
  <c r="F7" i="4" s="1"/>
  <c r="G9" i="4"/>
  <c r="B9" i="4"/>
  <c r="D8" i="4"/>
  <c r="D7" i="4" s="1"/>
  <c r="E8" i="4"/>
  <c r="E7" i="4" s="1"/>
  <c r="F8" i="4"/>
  <c r="G8" i="4"/>
  <c r="G7" i="4" s="1"/>
  <c r="C8" i="4"/>
  <c r="C7" i="4" s="1"/>
  <c r="H7" i="4" s="1"/>
  <c r="B8" i="4"/>
  <c r="C10" i="9"/>
  <c r="D10" i="9"/>
  <c r="E10" i="9"/>
  <c r="F10" i="9"/>
  <c r="G10" i="9"/>
  <c r="C11" i="9"/>
  <c r="D11" i="9"/>
  <c r="E11" i="9"/>
  <c r="F11" i="9"/>
  <c r="G11" i="9"/>
  <c r="C12" i="9"/>
  <c r="D12" i="9"/>
  <c r="E12" i="9"/>
  <c r="F12" i="9"/>
  <c r="G12" i="9"/>
  <c r="C13" i="9"/>
  <c r="D13" i="9"/>
  <c r="E13" i="9"/>
  <c r="F13" i="9"/>
  <c r="G13" i="9"/>
  <c r="C14" i="9"/>
  <c r="D14" i="9"/>
  <c r="E14" i="9"/>
  <c r="F14" i="9"/>
  <c r="G14" i="9"/>
  <c r="B14" i="9"/>
  <c r="B13" i="9"/>
  <c r="B12" i="9"/>
  <c r="B11" i="9"/>
  <c r="B10" i="9"/>
  <c r="D7" i="5"/>
  <c r="F7" i="5"/>
  <c r="D8" i="5"/>
  <c r="E8" i="5"/>
  <c r="E7" i="5" s="1"/>
  <c r="F8" i="5"/>
  <c r="G8" i="5"/>
  <c r="G7" i="5" s="1"/>
  <c r="D9" i="5"/>
  <c r="E9" i="5"/>
  <c r="F9" i="5"/>
  <c r="G9" i="5"/>
  <c r="D10" i="5"/>
  <c r="E10" i="5"/>
  <c r="F10" i="5"/>
  <c r="G10" i="5"/>
  <c r="D11" i="5"/>
  <c r="E11" i="5"/>
  <c r="F11" i="5"/>
  <c r="G11" i="5"/>
  <c r="D12" i="5"/>
  <c r="E12" i="5"/>
  <c r="F12" i="5"/>
  <c r="G12" i="5"/>
  <c r="C9" i="5"/>
  <c r="C10" i="5"/>
  <c r="C7" i="5" s="1"/>
  <c r="C11" i="5"/>
  <c r="C12" i="5"/>
  <c r="C8" i="5"/>
  <c r="B9" i="5"/>
  <c r="B10" i="5"/>
  <c r="B11" i="5"/>
  <c r="B12" i="5"/>
  <c r="B8" i="5"/>
  <c r="D5" i="3"/>
  <c r="F5" i="3"/>
  <c r="C5" i="3"/>
  <c r="D6" i="3"/>
  <c r="E6" i="3"/>
  <c r="E5" i="3" s="1"/>
  <c r="F6" i="3"/>
  <c r="G6" i="3"/>
  <c r="G5" i="3" s="1"/>
  <c r="C6" i="3"/>
  <c r="B6" i="3"/>
  <c r="E7" i="9"/>
  <c r="G7" i="9"/>
  <c r="D8" i="9"/>
  <c r="D7" i="9" s="1"/>
  <c r="E8" i="9"/>
  <c r="F8" i="9"/>
  <c r="F7" i="9" s="1"/>
  <c r="G8" i="9"/>
  <c r="C8" i="9"/>
  <c r="C7" i="9" s="1"/>
  <c r="B8" i="9"/>
  <c r="D3" i="4"/>
  <c r="E3" i="4"/>
  <c r="G3" i="4"/>
  <c r="C4" i="4"/>
  <c r="C3" i="4" s="1"/>
  <c r="H3" i="4" s="1"/>
  <c r="D4" i="4"/>
  <c r="E4" i="4"/>
  <c r="F4" i="4"/>
  <c r="F3" i="4" s="1"/>
  <c r="G4" i="4"/>
  <c r="B4" i="4"/>
  <c r="D3" i="5"/>
  <c r="E3" i="5"/>
  <c r="G3" i="5"/>
  <c r="C4" i="5"/>
  <c r="C3" i="5" s="1"/>
  <c r="D4" i="5"/>
  <c r="E4" i="5"/>
  <c r="F4" i="5"/>
  <c r="F3" i="5" s="1"/>
  <c r="G4" i="5"/>
  <c r="C5" i="5"/>
  <c r="D5" i="5"/>
  <c r="E5" i="5"/>
  <c r="F5" i="5"/>
  <c r="G5" i="5"/>
  <c r="C6" i="5"/>
  <c r="D6" i="5"/>
  <c r="E6" i="5"/>
  <c r="F6" i="5"/>
  <c r="G6" i="5"/>
  <c r="B6" i="5"/>
  <c r="B5" i="5"/>
  <c r="B4" i="5"/>
  <c r="F3" i="3"/>
  <c r="C3" i="3"/>
  <c r="C4" i="3"/>
  <c r="D4" i="3"/>
  <c r="D3" i="3" s="1"/>
  <c r="E4" i="3"/>
  <c r="E3" i="3" s="1"/>
  <c r="F4" i="3"/>
  <c r="G4" i="3"/>
  <c r="G3" i="3" s="1"/>
  <c r="B4" i="3"/>
  <c r="C6" i="9"/>
  <c r="D6" i="9"/>
  <c r="E6" i="9"/>
  <c r="F6" i="9"/>
  <c r="G6" i="9"/>
  <c r="B6" i="9"/>
  <c r="C5" i="9"/>
  <c r="D5" i="9"/>
  <c r="D3" i="9" s="1"/>
  <c r="E5" i="9"/>
  <c r="E3" i="9" s="1"/>
  <c r="F5" i="9"/>
  <c r="G5" i="9"/>
  <c r="B5" i="9"/>
  <c r="C4" i="9"/>
  <c r="C3" i="9" s="1"/>
  <c r="D4" i="9"/>
  <c r="E4" i="9"/>
  <c r="F4" i="9"/>
  <c r="F3" i="9" s="1"/>
  <c r="G4" i="9"/>
  <c r="G3" i="9" s="1"/>
  <c r="B4" i="9"/>
  <c r="D125" i="6"/>
  <c r="E125" i="6"/>
  <c r="F125" i="6"/>
  <c r="G125" i="6"/>
  <c r="D126" i="6"/>
  <c r="E126" i="6"/>
  <c r="F126" i="6"/>
  <c r="G126" i="6"/>
  <c r="D127" i="6"/>
  <c r="E127" i="6"/>
  <c r="F127" i="6"/>
  <c r="G127" i="6"/>
  <c r="D128" i="6"/>
  <c r="E128" i="6"/>
  <c r="F128" i="6"/>
  <c r="G128" i="6"/>
  <c r="C126" i="6"/>
  <c r="C127" i="6"/>
  <c r="C128" i="6"/>
  <c r="C125" i="6"/>
  <c r="D121" i="6"/>
  <c r="E121" i="6"/>
  <c r="F121" i="6"/>
  <c r="G121" i="6"/>
  <c r="D122" i="6"/>
  <c r="E122" i="6"/>
  <c r="F122" i="6"/>
  <c r="G122" i="6"/>
  <c r="D123" i="6"/>
  <c r="E123" i="6"/>
  <c r="F123" i="6"/>
  <c r="G123" i="6"/>
  <c r="C122" i="6"/>
  <c r="C123" i="6"/>
  <c r="C121" i="6"/>
  <c r="D109" i="6"/>
  <c r="E109" i="6"/>
  <c r="F109" i="6"/>
  <c r="G109" i="6"/>
  <c r="D110" i="6"/>
  <c r="E110" i="6"/>
  <c r="F110" i="6"/>
  <c r="G110" i="6"/>
  <c r="D111" i="6"/>
  <c r="E111" i="6"/>
  <c r="F111" i="6"/>
  <c r="G111" i="6"/>
  <c r="D112" i="6"/>
  <c r="E112" i="6"/>
  <c r="F112" i="6"/>
  <c r="G112" i="6"/>
  <c r="D113" i="6"/>
  <c r="E113" i="6"/>
  <c r="F113" i="6"/>
  <c r="G113" i="6"/>
  <c r="D114" i="6"/>
  <c r="E114" i="6"/>
  <c r="F114" i="6"/>
  <c r="G114" i="6"/>
  <c r="D115" i="6"/>
  <c r="E115" i="6"/>
  <c r="F115" i="6"/>
  <c r="G115" i="6"/>
  <c r="D116" i="6"/>
  <c r="E116" i="6"/>
  <c r="F116" i="6"/>
  <c r="G116" i="6"/>
  <c r="D117" i="6"/>
  <c r="E117" i="6"/>
  <c r="F117" i="6"/>
  <c r="G117" i="6"/>
  <c r="D118" i="6"/>
  <c r="E118" i="6"/>
  <c r="F118" i="6"/>
  <c r="G118" i="6"/>
  <c r="D119" i="6"/>
  <c r="E119" i="6"/>
  <c r="F119" i="6"/>
  <c r="G119" i="6"/>
  <c r="C110" i="6"/>
  <c r="C111" i="6"/>
  <c r="C112" i="6"/>
  <c r="C113" i="6"/>
  <c r="C114" i="6"/>
  <c r="C115" i="6"/>
  <c r="C116" i="6"/>
  <c r="C117" i="6"/>
  <c r="C118" i="6"/>
  <c r="C119" i="6"/>
  <c r="C109" i="6"/>
  <c r="D103" i="6"/>
  <c r="E103" i="6"/>
  <c r="F103" i="6"/>
  <c r="G103" i="6"/>
  <c r="D104" i="6"/>
  <c r="E104" i="6"/>
  <c r="F104" i="6"/>
  <c r="G104" i="6"/>
  <c r="D105" i="6"/>
  <c r="E105" i="6"/>
  <c r="F105" i="6"/>
  <c r="G105" i="6"/>
  <c r="D106" i="6"/>
  <c r="E106" i="6"/>
  <c r="F106" i="6"/>
  <c r="G106" i="6"/>
  <c r="D107" i="6"/>
  <c r="E107" i="6"/>
  <c r="F107" i="6"/>
  <c r="G107" i="6"/>
  <c r="C104" i="6"/>
  <c r="C105" i="6"/>
  <c r="C106" i="6"/>
  <c r="C107" i="6"/>
  <c r="C103" i="6"/>
  <c r="D99" i="6"/>
  <c r="E99" i="6"/>
  <c r="F99" i="6"/>
  <c r="G99" i="6"/>
  <c r="D100" i="6"/>
  <c r="E100" i="6"/>
  <c r="F100" i="6"/>
  <c r="G100" i="6"/>
  <c r="D101" i="6"/>
  <c r="E101" i="6"/>
  <c r="F101" i="6"/>
  <c r="G101" i="6"/>
  <c r="C100" i="6"/>
  <c r="C101" i="6"/>
  <c r="C99" i="6"/>
  <c r="D95" i="6"/>
  <c r="E95" i="6"/>
  <c r="F95" i="6"/>
  <c r="G95" i="6"/>
  <c r="D96" i="6"/>
  <c r="E96" i="6"/>
  <c r="F96" i="6"/>
  <c r="G96" i="6"/>
  <c r="D97" i="6"/>
  <c r="E97" i="6"/>
  <c r="F97" i="6"/>
  <c r="G97" i="6"/>
  <c r="C96" i="6"/>
  <c r="C97" i="6"/>
  <c r="C95" i="6"/>
  <c r="D90" i="6"/>
  <c r="E90" i="6"/>
  <c r="F90" i="6"/>
  <c r="G90" i="6"/>
  <c r="D91" i="6"/>
  <c r="E91" i="6"/>
  <c r="F91" i="6"/>
  <c r="G91" i="6"/>
  <c r="D92" i="6"/>
  <c r="E92" i="6"/>
  <c r="F92" i="6"/>
  <c r="G92" i="6"/>
  <c r="D93" i="6"/>
  <c r="E93" i="6"/>
  <c r="F93" i="6"/>
  <c r="G93" i="6"/>
  <c r="C91" i="6"/>
  <c r="C92" i="6"/>
  <c r="C93" i="6"/>
  <c r="C90" i="6"/>
  <c r="D86" i="6"/>
  <c r="E86" i="6"/>
  <c r="F86" i="6"/>
  <c r="G86" i="6"/>
  <c r="D87" i="6"/>
  <c r="E87" i="6"/>
  <c r="F87" i="6"/>
  <c r="G87" i="6"/>
  <c r="D88" i="6"/>
  <c r="E88" i="6"/>
  <c r="F88" i="6"/>
  <c r="G88" i="6"/>
  <c r="C87" i="6"/>
  <c r="C88" i="6"/>
  <c r="C86" i="6"/>
  <c r="D81" i="6"/>
  <c r="E81" i="6"/>
  <c r="F81" i="6"/>
  <c r="G81" i="6"/>
  <c r="D82" i="6"/>
  <c r="E82" i="6"/>
  <c r="F82" i="6"/>
  <c r="G82" i="6"/>
  <c r="D83" i="6"/>
  <c r="E83" i="6"/>
  <c r="F83" i="6"/>
  <c r="G83" i="6"/>
  <c r="D84" i="6"/>
  <c r="E84" i="6"/>
  <c r="F84" i="6"/>
  <c r="G84" i="6"/>
  <c r="C82" i="6"/>
  <c r="C83" i="6"/>
  <c r="C84" i="6"/>
  <c r="C81" i="6"/>
  <c r="C74" i="6"/>
  <c r="D75" i="6"/>
  <c r="E75" i="6"/>
  <c r="F75" i="6"/>
  <c r="G75" i="6"/>
  <c r="D76" i="6"/>
  <c r="E76" i="6"/>
  <c r="F76" i="6"/>
  <c r="G76" i="6"/>
  <c r="D77" i="6"/>
  <c r="E77" i="6"/>
  <c r="F77" i="6"/>
  <c r="G77" i="6"/>
  <c r="D78" i="6"/>
  <c r="E78" i="6"/>
  <c r="F78" i="6"/>
  <c r="G78" i="6"/>
  <c r="D79" i="6"/>
  <c r="E79" i="6"/>
  <c r="F79" i="6"/>
  <c r="G79" i="6"/>
  <c r="C76" i="6"/>
  <c r="C77" i="6"/>
  <c r="C78" i="6"/>
  <c r="C79" i="6"/>
  <c r="C75" i="6"/>
  <c r="D71" i="6"/>
  <c r="E71" i="6"/>
  <c r="F71" i="6"/>
  <c r="G71" i="6"/>
  <c r="D72" i="6"/>
  <c r="E72" i="6"/>
  <c r="F72" i="6"/>
  <c r="G72" i="6"/>
  <c r="D73" i="6"/>
  <c r="E73" i="6"/>
  <c r="F73" i="6"/>
  <c r="G73" i="6"/>
  <c r="C72" i="6"/>
  <c r="C73" i="6"/>
  <c r="C71" i="6"/>
  <c r="D67" i="6"/>
  <c r="E67" i="6"/>
  <c r="F67" i="6"/>
  <c r="G67" i="6"/>
  <c r="D68" i="6"/>
  <c r="E68" i="6"/>
  <c r="F68" i="6"/>
  <c r="G68" i="6"/>
  <c r="D69" i="6"/>
  <c r="E69" i="6"/>
  <c r="F69" i="6"/>
  <c r="G69" i="6"/>
  <c r="C68" i="6"/>
  <c r="C69" i="6"/>
  <c r="C67" i="6"/>
  <c r="D62" i="6"/>
  <c r="E62" i="6"/>
  <c r="F62" i="6"/>
  <c r="G62" i="6"/>
  <c r="D63" i="6"/>
  <c r="E63" i="6"/>
  <c r="F63" i="6"/>
  <c r="G63" i="6"/>
  <c r="D64" i="6"/>
  <c r="E64" i="6"/>
  <c r="F64" i="6"/>
  <c r="G64" i="6"/>
  <c r="D65" i="6"/>
  <c r="E65" i="6"/>
  <c r="F65" i="6"/>
  <c r="G65" i="6"/>
  <c r="C63" i="6"/>
  <c r="C64" i="6"/>
  <c r="C65" i="6"/>
  <c r="C62" i="6"/>
  <c r="D57" i="6"/>
  <c r="E57" i="6"/>
  <c r="F57" i="6"/>
  <c r="G57" i="6"/>
  <c r="D58" i="6"/>
  <c r="E58" i="6"/>
  <c r="F58" i="6"/>
  <c r="G58" i="6"/>
  <c r="D59" i="6"/>
  <c r="E59" i="6"/>
  <c r="F59" i="6"/>
  <c r="G59" i="6"/>
  <c r="D60" i="6"/>
  <c r="E60" i="6"/>
  <c r="F60" i="6"/>
  <c r="G60" i="6"/>
  <c r="C58" i="6"/>
  <c r="C59" i="6"/>
  <c r="C60" i="6"/>
  <c r="C57" i="6"/>
  <c r="D53" i="6"/>
  <c r="E53" i="6"/>
  <c r="F53" i="6"/>
  <c r="G53" i="6"/>
  <c r="D54" i="6"/>
  <c r="E54" i="6"/>
  <c r="F54" i="6"/>
  <c r="G54" i="6"/>
  <c r="D55" i="6"/>
  <c r="E55" i="6"/>
  <c r="F55" i="6"/>
  <c r="G55" i="6"/>
  <c r="C54" i="6"/>
  <c r="C55" i="6"/>
  <c r="C53" i="6"/>
  <c r="D47" i="6"/>
  <c r="E47" i="6"/>
  <c r="F47" i="6"/>
  <c r="G47" i="6"/>
  <c r="D48" i="6"/>
  <c r="E48" i="6"/>
  <c r="F48" i="6"/>
  <c r="G48" i="6"/>
  <c r="D49" i="6"/>
  <c r="E49" i="6"/>
  <c r="F49" i="6"/>
  <c r="G49" i="6"/>
  <c r="D50" i="6"/>
  <c r="E50" i="6"/>
  <c r="F50" i="6"/>
  <c r="G50" i="6"/>
  <c r="D51" i="6"/>
  <c r="E51" i="6"/>
  <c r="F51" i="6"/>
  <c r="G51" i="6"/>
  <c r="C48" i="6"/>
  <c r="C49" i="6"/>
  <c r="C50" i="6"/>
  <c r="C51" i="6"/>
  <c r="C47" i="6"/>
  <c r="D40" i="6"/>
  <c r="E40" i="6"/>
  <c r="F40" i="6"/>
  <c r="G40" i="6"/>
  <c r="D41" i="6"/>
  <c r="E41" i="6"/>
  <c r="F41" i="6"/>
  <c r="G41" i="6"/>
  <c r="D42" i="6"/>
  <c r="E42" i="6"/>
  <c r="F42" i="6"/>
  <c r="G42" i="6"/>
  <c r="D43" i="6"/>
  <c r="E43" i="6"/>
  <c r="F43" i="6"/>
  <c r="G43" i="6"/>
  <c r="D44" i="6"/>
  <c r="E44" i="6"/>
  <c r="F44" i="6"/>
  <c r="G44" i="6"/>
  <c r="D45" i="6"/>
  <c r="E45" i="6"/>
  <c r="F45" i="6"/>
  <c r="G45" i="6"/>
  <c r="C41" i="6"/>
  <c r="C42" i="6"/>
  <c r="C43" i="6"/>
  <c r="C44" i="6"/>
  <c r="C45" i="6"/>
  <c r="C40" i="6"/>
  <c r="D34" i="6"/>
  <c r="E34" i="6"/>
  <c r="F34" i="6"/>
  <c r="G34" i="6"/>
  <c r="D35" i="6"/>
  <c r="E35" i="6"/>
  <c r="F35" i="6"/>
  <c r="G35" i="6"/>
  <c r="D36" i="6"/>
  <c r="E36" i="6"/>
  <c r="F36" i="6"/>
  <c r="G36" i="6"/>
  <c r="D37" i="6"/>
  <c r="E37" i="6"/>
  <c r="F37" i="6"/>
  <c r="G37" i="6"/>
  <c r="D38" i="6"/>
  <c r="E38" i="6"/>
  <c r="F38" i="6"/>
  <c r="G38" i="6"/>
  <c r="C35" i="6"/>
  <c r="C36" i="6"/>
  <c r="C37" i="6"/>
  <c r="C38" i="6"/>
  <c r="C34" i="6"/>
  <c r="D29" i="6"/>
  <c r="E29" i="6"/>
  <c r="F29" i="6"/>
  <c r="G29" i="6"/>
  <c r="D30" i="6"/>
  <c r="E30" i="6"/>
  <c r="F30" i="6"/>
  <c r="G30" i="6"/>
  <c r="D31" i="6"/>
  <c r="E31" i="6"/>
  <c r="F31" i="6"/>
  <c r="F11" i="3" s="1"/>
  <c r="F9" i="3" s="1"/>
  <c r="G31" i="6"/>
  <c r="G11" i="3" s="1"/>
  <c r="G9" i="3" s="1"/>
  <c r="D32" i="6"/>
  <c r="E32" i="6"/>
  <c r="F32" i="6"/>
  <c r="G32" i="6"/>
  <c r="C30" i="6"/>
  <c r="C31" i="6"/>
  <c r="C32" i="6"/>
  <c r="C29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D25" i="6"/>
  <c r="E25" i="6"/>
  <c r="F25" i="6"/>
  <c r="G25" i="6"/>
  <c r="D26" i="6"/>
  <c r="E26" i="6"/>
  <c r="F26" i="6"/>
  <c r="G26" i="6"/>
  <c r="D27" i="6"/>
  <c r="E27" i="6"/>
  <c r="F27" i="6"/>
  <c r="G27" i="6"/>
  <c r="C22" i="6"/>
  <c r="C23" i="6"/>
  <c r="C24" i="6"/>
  <c r="C25" i="6"/>
  <c r="C26" i="6"/>
  <c r="C27" i="6"/>
  <c r="C21" i="6"/>
  <c r="D13" i="6"/>
  <c r="E13" i="6"/>
  <c r="F13" i="6"/>
  <c r="G13" i="6"/>
  <c r="D14" i="6"/>
  <c r="E14" i="6"/>
  <c r="F14" i="6"/>
  <c r="G14" i="6"/>
  <c r="D15" i="6"/>
  <c r="E15" i="6"/>
  <c r="F15" i="6"/>
  <c r="G15" i="6"/>
  <c r="D16" i="6"/>
  <c r="E16" i="6"/>
  <c r="F16" i="6"/>
  <c r="G16" i="6"/>
  <c r="D17" i="6"/>
  <c r="E17" i="6"/>
  <c r="F17" i="6"/>
  <c r="G17" i="6"/>
  <c r="D18" i="6"/>
  <c r="E18" i="6"/>
  <c r="F18" i="6"/>
  <c r="G18" i="6"/>
  <c r="D19" i="6"/>
  <c r="E19" i="6"/>
  <c r="F19" i="6"/>
  <c r="G19" i="6"/>
  <c r="C14" i="6"/>
  <c r="C15" i="6"/>
  <c r="C16" i="6"/>
  <c r="C17" i="6"/>
  <c r="C18" i="6"/>
  <c r="C19" i="6"/>
  <c r="C13" i="6"/>
  <c r="D4" i="6"/>
  <c r="E4" i="6"/>
  <c r="F4" i="6"/>
  <c r="G4" i="6"/>
  <c r="D5" i="6"/>
  <c r="E5" i="6"/>
  <c r="F5" i="6"/>
  <c r="G5" i="6"/>
  <c r="D6" i="6"/>
  <c r="E6" i="6"/>
  <c r="F6" i="6"/>
  <c r="G6" i="6"/>
  <c r="D7" i="6"/>
  <c r="E7" i="6"/>
  <c r="F7" i="6"/>
  <c r="G7" i="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C5" i="6"/>
  <c r="C6" i="6"/>
  <c r="C7" i="6"/>
  <c r="C8" i="6"/>
  <c r="C9" i="6"/>
  <c r="C10" i="6"/>
  <c r="C11" i="6"/>
  <c r="C4" i="6"/>
  <c r="E30" i="3"/>
  <c r="F30" i="3"/>
  <c r="C30" i="3"/>
  <c r="D7" i="3"/>
  <c r="F7" i="3"/>
  <c r="G7" i="3"/>
  <c r="H5" i="4"/>
  <c r="C9" i="4"/>
  <c r="G47" i="4"/>
  <c r="F47" i="4"/>
  <c r="E47" i="4"/>
  <c r="D47" i="4"/>
  <c r="C47" i="4"/>
  <c r="G40" i="4"/>
  <c r="F40" i="4"/>
  <c r="E40" i="4"/>
  <c r="D40" i="4"/>
  <c r="C40" i="4"/>
  <c r="G38" i="4"/>
  <c r="F38" i="4"/>
  <c r="E38" i="4"/>
  <c r="D38" i="4"/>
  <c r="C38" i="4"/>
  <c r="G34" i="4"/>
  <c r="F34" i="4"/>
  <c r="E34" i="4"/>
  <c r="D34" i="4"/>
  <c r="C34" i="4"/>
  <c r="G32" i="4"/>
  <c r="F32" i="4"/>
  <c r="E32" i="4"/>
  <c r="D32" i="4"/>
  <c r="C32" i="4"/>
  <c r="G30" i="4"/>
  <c r="F30" i="4"/>
  <c r="E30" i="4"/>
  <c r="D30" i="4"/>
  <c r="C30" i="4"/>
  <c r="G28" i="4"/>
  <c r="F28" i="4"/>
  <c r="E28" i="4"/>
  <c r="D28" i="4"/>
  <c r="C28" i="4"/>
  <c r="G26" i="4"/>
  <c r="F26" i="4"/>
  <c r="E26" i="4"/>
  <c r="D26" i="4"/>
  <c r="C26" i="4"/>
  <c r="G22" i="4"/>
  <c r="F22" i="4"/>
  <c r="E22" i="4"/>
  <c r="D22" i="4"/>
  <c r="C22" i="4"/>
  <c r="G18" i="4"/>
  <c r="F18" i="4"/>
  <c r="E18" i="4"/>
  <c r="D18" i="4"/>
  <c r="C18" i="4"/>
  <c r="G16" i="4"/>
  <c r="F16" i="4"/>
  <c r="E16" i="4"/>
  <c r="D16" i="4"/>
  <c r="C16" i="4"/>
  <c r="G14" i="4"/>
  <c r="F14" i="4"/>
  <c r="E14" i="4"/>
  <c r="D14" i="4"/>
  <c r="C14" i="4"/>
  <c r="G12" i="4"/>
  <c r="F12" i="4"/>
  <c r="E12" i="4"/>
  <c r="D12" i="4"/>
  <c r="C12" i="4"/>
  <c r="G10" i="4"/>
  <c r="F10" i="4"/>
  <c r="E10" i="4"/>
  <c r="D10" i="4"/>
  <c r="C10" i="4"/>
  <c r="G5" i="4"/>
  <c r="F5" i="4"/>
  <c r="E5" i="4"/>
  <c r="D5" i="4"/>
  <c r="C5" i="4"/>
  <c r="G56" i="5"/>
  <c r="F56" i="5"/>
  <c r="E56" i="5"/>
  <c r="D56" i="5"/>
  <c r="C56" i="5"/>
  <c r="G50" i="5"/>
  <c r="F50" i="5"/>
  <c r="E50" i="5"/>
  <c r="D50" i="5"/>
  <c r="C50" i="5"/>
  <c r="G43" i="5"/>
  <c r="F43" i="5"/>
  <c r="E43" i="5"/>
  <c r="D43" i="5"/>
  <c r="H43" i="5" s="1"/>
  <c r="C43" i="5"/>
  <c r="G41" i="5"/>
  <c r="F41" i="5"/>
  <c r="E41" i="5"/>
  <c r="D41" i="5"/>
  <c r="C41" i="5"/>
  <c r="C35" i="5"/>
  <c r="G35" i="5"/>
  <c r="F35" i="5"/>
  <c r="E35" i="5"/>
  <c r="D35" i="5"/>
  <c r="H35" i="5" s="1"/>
  <c r="G33" i="5"/>
  <c r="F33" i="5"/>
  <c r="E33" i="5"/>
  <c r="D33" i="5"/>
  <c r="C33" i="5"/>
  <c r="H31" i="5"/>
  <c r="G31" i="5"/>
  <c r="F31" i="5"/>
  <c r="E31" i="5"/>
  <c r="D31" i="5"/>
  <c r="C31" i="5"/>
  <c r="B76" i="6"/>
  <c r="B77" i="6"/>
  <c r="B78" i="6"/>
  <c r="B79" i="6"/>
  <c r="G24" i="5"/>
  <c r="F24" i="5"/>
  <c r="E24" i="5"/>
  <c r="D24" i="5"/>
  <c r="C24" i="5"/>
  <c r="G26" i="5"/>
  <c r="F26" i="5"/>
  <c r="E26" i="5"/>
  <c r="D26" i="5"/>
  <c r="C26" i="5"/>
  <c r="B100" i="6"/>
  <c r="B61" i="9" s="1"/>
  <c r="B101" i="6"/>
  <c r="G30" i="3"/>
  <c r="C59" i="3"/>
  <c r="G59" i="3"/>
  <c r="F59" i="3"/>
  <c r="E59" i="3"/>
  <c r="D59" i="3"/>
  <c r="G57" i="3"/>
  <c r="F57" i="3"/>
  <c r="E57" i="3"/>
  <c r="D57" i="3"/>
  <c r="C57" i="3"/>
  <c r="G46" i="3"/>
  <c r="F46" i="3"/>
  <c r="E46" i="3"/>
  <c r="D46" i="3"/>
  <c r="H46" i="3" s="1"/>
  <c r="C46" i="3"/>
  <c r="G44" i="3"/>
  <c r="F44" i="3"/>
  <c r="E44" i="3"/>
  <c r="D44" i="3"/>
  <c r="C44" i="3"/>
  <c r="G42" i="3"/>
  <c r="F42" i="3"/>
  <c r="E42" i="3"/>
  <c r="D42" i="3"/>
  <c r="C42" i="3"/>
  <c r="G40" i="3"/>
  <c r="F40" i="3"/>
  <c r="E40" i="3"/>
  <c r="D40" i="3"/>
  <c r="C40" i="3"/>
  <c r="G38" i="3"/>
  <c r="F38" i="3"/>
  <c r="E38" i="3"/>
  <c r="D38" i="3"/>
  <c r="C38" i="3"/>
  <c r="G36" i="3"/>
  <c r="F36" i="3"/>
  <c r="E36" i="3"/>
  <c r="D36" i="3"/>
  <c r="C36" i="3"/>
  <c r="G34" i="3"/>
  <c r="F34" i="3"/>
  <c r="E34" i="3"/>
  <c r="D34" i="3"/>
  <c r="C34" i="3"/>
  <c r="D30" i="3"/>
  <c r="G25" i="3"/>
  <c r="F25" i="3"/>
  <c r="E25" i="3"/>
  <c r="D25" i="3"/>
  <c r="C25" i="3"/>
  <c r="C16" i="3"/>
  <c r="G16" i="3"/>
  <c r="F16" i="3"/>
  <c r="E16" i="3"/>
  <c r="D16" i="3"/>
  <c r="E7" i="3"/>
  <c r="C7" i="3"/>
  <c r="C39" i="10"/>
  <c r="C40" i="10"/>
  <c r="C41" i="10"/>
  <c r="C42" i="10"/>
  <c r="C43" i="10"/>
  <c r="E39" i="10"/>
  <c r="E40" i="10"/>
  <c r="E41" i="10"/>
  <c r="E42" i="10"/>
  <c r="E43" i="10"/>
  <c r="A107" i="7"/>
  <c r="A108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D108" i="7"/>
  <c r="D107" i="7"/>
  <c r="C106" i="7"/>
  <c r="C105" i="7"/>
  <c r="D104" i="7"/>
  <c r="D103" i="7"/>
  <c r="C101" i="7"/>
  <c r="C90" i="7"/>
  <c r="C85" i="7"/>
  <c r="C84" i="7"/>
  <c r="C82" i="7"/>
  <c r="B77" i="7"/>
  <c r="C75" i="7"/>
  <c r="C74" i="7"/>
  <c r="C73" i="7"/>
  <c r="C72" i="7"/>
  <c r="B67" i="7"/>
  <c r="C63" i="7"/>
  <c r="C62" i="7"/>
  <c r="C59" i="7"/>
  <c r="C56" i="7"/>
  <c r="B40" i="7"/>
  <c r="B39" i="7"/>
  <c r="C38" i="7"/>
  <c r="C35" i="7"/>
  <c r="C34" i="7"/>
  <c r="C33" i="7"/>
  <c r="C32" i="7"/>
  <c r="B31" i="7"/>
  <c r="C30" i="7"/>
  <c r="A4" i="7"/>
  <c r="B4" i="7"/>
  <c r="C5" i="7"/>
  <c r="C6" i="7"/>
  <c r="B7" i="7"/>
  <c r="B8" i="7"/>
  <c r="C9" i="7"/>
  <c r="B10" i="7"/>
  <c r="C104" i="10"/>
  <c r="C105" i="10"/>
  <c r="C106" i="10"/>
  <c r="C103" i="10"/>
  <c r="C99" i="10"/>
  <c r="C100" i="10"/>
  <c r="C101" i="10"/>
  <c r="C102" i="10"/>
  <c r="C98" i="10"/>
  <c r="C96" i="10"/>
  <c r="C97" i="10"/>
  <c r="C95" i="10"/>
  <c r="C93" i="10"/>
  <c r="C94" i="10"/>
  <c r="C92" i="10"/>
  <c r="C86" i="10"/>
  <c r="C87" i="10"/>
  <c r="C88" i="10"/>
  <c r="C89" i="10"/>
  <c r="C90" i="10"/>
  <c r="C91" i="10"/>
  <c r="C85" i="10"/>
  <c r="C77" i="10"/>
  <c r="C78" i="10"/>
  <c r="C79" i="10"/>
  <c r="C80" i="10"/>
  <c r="C81" i="10"/>
  <c r="C82" i="10"/>
  <c r="C83" i="10"/>
  <c r="C84" i="10"/>
  <c r="C76" i="10"/>
  <c r="C70" i="10"/>
  <c r="C71" i="10"/>
  <c r="C72" i="10"/>
  <c r="C73" i="10"/>
  <c r="C74" i="10"/>
  <c r="C75" i="10"/>
  <c r="C69" i="10"/>
  <c r="C62" i="10"/>
  <c r="C63" i="10"/>
  <c r="C64" i="10"/>
  <c r="C65" i="10"/>
  <c r="C66" i="10"/>
  <c r="C67" i="10"/>
  <c r="C68" i="10"/>
  <c r="C61" i="10"/>
  <c r="C58" i="10"/>
  <c r="C59" i="10"/>
  <c r="C60" i="10"/>
  <c r="C57" i="10"/>
  <c r="C54" i="10"/>
  <c r="C55" i="10"/>
  <c r="C56" i="10"/>
  <c r="C53" i="10"/>
  <c r="C50" i="10"/>
  <c r="C51" i="10"/>
  <c r="C52" i="10"/>
  <c r="C49" i="10"/>
  <c r="C45" i="10"/>
  <c r="C46" i="10"/>
  <c r="C47" i="10"/>
  <c r="C48" i="10"/>
  <c r="C44" i="10"/>
  <c r="C38" i="10"/>
  <c r="C35" i="10"/>
  <c r="C36" i="10"/>
  <c r="C37" i="10"/>
  <c r="C34" i="10"/>
  <c r="C32" i="10"/>
  <c r="C33" i="10"/>
  <c r="C31" i="10"/>
  <c r="C21" i="10"/>
  <c r="C22" i="10"/>
  <c r="C23" i="10"/>
  <c r="C24" i="10"/>
  <c r="C25" i="10"/>
  <c r="C26" i="10"/>
  <c r="C27" i="10"/>
  <c r="C28" i="10"/>
  <c r="C29" i="10"/>
  <c r="C30" i="10"/>
  <c r="C20" i="10"/>
  <c r="C17" i="10"/>
  <c r="C18" i="10"/>
  <c r="C19" i="10"/>
  <c r="C16" i="10"/>
  <c r="E12" i="10"/>
  <c r="E13" i="10"/>
  <c r="E14" i="10"/>
  <c r="E15" i="10"/>
  <c r="C12" i="10"/>
  <c r="C13" i="10"/>
  <c r="C14" i="10"/>
  <c r="C15" i="10"/>
  <c r="C11" i="10"/>
  <c r="C9" i="10"/>
  <c r="C10" i="10"/>
  <c r="C8" i="10"/>
  <c r="C6" i="10"/>
  <c r="C7" i="10"/>
  <c r="C5" i="10"/>
  <c r="C3" i="10"/>
  <c r="C4" i="10"/>
  <c r="C2" i="10"/>
  <c r="A126" i="6"/>
  <c r="A127" i="6"/>
  <c r="A128" i="6"/>
  <c r="A125" i="6"/>
  <c r="A122" i="6"/>
  <c r="A123" i="6"/>
  <c r="A121" i="6"/>
  <c r="A110" i="6"/>
  <c r="A111" i="6"/>
  <c r="A112" i="6"/>
  <c r="A113" i="6"/>
  <c r="A114" i="6"/>
  <c r="A115" i="6"/>
  <c r="A116" i="6"/>
  <c r="A117" i="6"/>
  <c r="A118" i="6"/>
  <c r="A119" i="6"/>
  <c r="A109" i="6"/>
  <c r="A104" i="6"/>
  <c r="A105" i="6"/>
  <c r="A106" i="6"/>
  <c r="A107" i="6"/>
  <c r="A103" i="6"/>
  <c r="A100" i="6"/>
  <c r="A101" i="6"/>
  <c r="A99" i="6"/>
  <c r="A96" i="6"/>
  <c r="A97" i="6"/>
  <c r="A95" i="6"/>
  <c r="A91" i="6"/>
  <c r="A92" i="6"/>
  <c r="A93" i="6"/>
  <c r="A90" i="6"/>
  <c r="A87" i="6"/>
  <c r="A88" i="6"/>
  <c r="A86" i="6"/>
  <c r="A82" i="6"/>
  <c r="A83" i="6"/>
  <c r="A84" i="6"/>
  <c r="A81" i="6"/>
  <c r="A76" i="6"/>
  <c r="A77" i="6"/>
  <c r="A78" i="6"/>
  <c r="A79" i="6"/>
  <c r="A75" i="6"/>
  <c r="A72" i="6"/>
  <c r="A73" i="6"/>
  <c r="A71" i="6"/>
  <c r="A68" i="6"/>
  <c r="A69" i="6"/>
  <c r="A67" i="6"/>
  <c r="A63" i="6"/>
  <c r="A64" i="6"/>
  <c r="A65" i="6"/>
  <c r="A62" i="6"/>
  <c r="A58" i="6"/>
  <c r="A59" i="6"/>
  <c r="A60" i="6"/>
  <c r="A57" i="6"/>
  <c r="A54" i="6"/>
  <c r="A55" i="6"/>
  <c r="A53" i="6"/>
  <c r="A48" i="6"/>
  <c r="A49" i="6"/>
  <c r="A50" i="6"/>
  <c r="A51" i="6"/>
  <c r="A47" i="6"/>
  <c r="A41" i="6"/>
  <c r="A42" i="6"/>
  <c r="A43" i="6"/>
  <c r="A44" i="6"/>
  <c r="A45" i="6"/>
  <c r="A40" i="6"/>
  <c r="A35" i="6"/>
  <c r="A36" i="6"/>
  <c r="A37" i="6"/>
  <c r="A38" i="6"/>
  <c r="A34" i="6"/>
  <c r="A30" i="6"/>
  <c r="A31" i="6"/>
  <c r="A32" i="6"/>
  <c r="A29" i="6"/>
  <c r="A22" i="6"/>
  <c r="A23" i="6"/>
  <c r="A24" i="6"/>
  <c r="A25" i="6"/>
  <c r="A26" i="6"/>
  <c r="A27" i="6"/>
  <c r="A21" i="6"/>
  <c r="A14" i="6"/>
  <c r="A15" i="6"/>
  <c r="A16" i="6"/>
  <c r="A17" i="6"/>
  <c r="A18" i="6"/>
  <c r="A19" i="6"/>
  <c r="A13" i="6"/>
  <c r="A5" i="6"/>
  <c r="A6" i="6"/>
  <c r="A7" i="6"/>
  <c r="A8" i="6"/>
  <c r="A9" i="6"/>
  <c r="A10" i="6"/>
  <c r="A11" i="6"/>
  <c r="A4" i="6"/>
  <c r="E2" i="10"/>
  <c r="E54" i="10"/>
  <c r="E55" i="10"/>
  <c r="E56" i="10"/>
  <c r="B126" i="6"/>
  <c r="B127" i="6"/>
  <c r="B128" i="6"/>
  <c r="B125" i="6"/>
  <c r="B122" i="6"/>
  <c r="B123" i="6"/>
  <c r="B121" i="6"/>
  <c r="E53" i="10"/>
  <c r="E32" i="10"/>
  <c r="E33" i="10"/>
  <c r="E31" i="10"/>
  <c r="B109" i="6"/>
  <c r="E21" i="10"/>
  <c r="E22" i="10"/>
  <c r="E23" i="10"/>
  <c r="E24" i="10"/>
  <c r="E25" i="10"/>
  <c r="E26" i="10"/>
  <c r="E27" i="10"/>
  <c r="E28" i="10"/>
  <c r="E29" i="10"/>
  <c r="E30" i="10"/>
  <c r="E20" i="10"/>
  <c r="H34" i="9" l="1"/>
  <c r="H32" i="3"/>
  <c r="H58" i="5"/>
  <c r="H19" i="5"/>
  <c r="H49" i="9"/>
  <c r="H48" i="3"/>
  <c r="H3" i="9"/>
  <c r="H3" i="5"/>
  <c r="H44" i="9"/>
  <c r="H42" i="4"/>
  <c r="H48" i="5"/>
  <c r="H52" i="5"/>
  <c r="H7" i="5"/>
  <c r="H22" i="3"/>
  <c r="H3" i="3"/>
  <c r="H5" i="3"/>
  <c r="H12" i="3"/>
  <c r="H28" i="9"/>
  <c r="H41" i="9"/>
  <c r="H60" i="5"/>
  <c r="H26" i="9"/>
  <c r="H38" i="9"/>
  <c r="H15" i="9"/>
  <c r="H18" i="9"/>
  <c r="H31" i="9"/>
  <c r="H23" i="9"/>
  <c r="H53" i="9"/>
  <c r="H45" i="5"/>
  <c r="H71" i="9"/>
  <c r="H17" i="5"/>
  <c r="E9" i="3"/>
  <c r="H9" i="3"/>
  <c r="H44" i="3"/>
  <c r="H7" i="3"/>
  <c r="H10" i="4"/>
  <c r="H30" i="4"/>
  <c r="H16" i="4"/>
  <c r="H22" i="4"/>
  <c r="H12" i="4"/>
  <c r="H26" i="4"/>
  <c r="H47" i="4"/>
  <c r="H34" i="4"/>
  <c r="H18" i="4"/>
  <c r="H38" i="4"/>
  <c r="H40" i="4"/>
  <c r="H14" i="4"/>
  <c r="H32" i="4"/>
  <c r="H28" i="4"/>
  <c r="H33" i="5"/>
  <c r="H56" i="5"/>
  <c r="H50" i="5"/>
  <c r="H41" i="5"/>
  <c r="H26" i="5"/>
  <c r="H24" i="5"/>
  <c r="C62" i="5"/>
  <c r="H42" i="3"/>
  <c r="H57" i="3"/>
  <c r="H16" i="3"/>
  <c r="H38" i="3"/>
  <c r="H34" i="3"/>
  <c r="H40" i="3"/>
  <c r="H59" i="3"/>
  <c r="H25" i="3"/>
  <c r="H36" i="3"/>
  <c r="H30" i="3"/>
  <c r="E120" i="6"/>
  <c r="D120" i="6"/>
  <c r="G120" i="6"/>
  <c r="F120" i="6"/>
  <c r="C66" i="7"/>
  <c r="B35" i="6" l="1"/>
  <c r="B36" i="6"/>
  <c r="B37" i="6"/>
  <c r="B38" i="6"/>
  <c r="E81" i="10"/>
  <c r="E82" i="10"/>
  <c r="E83" i="10"/>
  <c r="E84" i="10"/>
  <c r="C124" i="6"/>
  <c r="C120" i="6"/>
  <c r="B111" i="6"/>
  <c r="B112" i="6"/>
  <c r="B113" i="6"/>
  <c r="B114" i="6"/>
  <c r="B115" i="6"/>
  <c r="B116" i="6"/>
  <c r="B117" i="6"/>
  <c r="B118" i="6"/>
  <c r="B119" i="6"/>
  <c r="B110" i="6"/>
  <c r="B104" i="6"/>
  <c r="B105" i="6"/>
  <c r="B106" i="6"/>
  <c r="B107" i="6"/>
  <c r="B103" i="6"/>
  <c r="B99" i="6"/>
  <c r="B60" i="9" s="1"/>
  <c r="B96" i="6"/>
  <c r="B97" i="6"/>
  <c r="B95" i="6"/>
  <c r="B91" i="6"/>
  <c r="B92" i="6"/>
  <c r="B93" i="6"/>
  <c r="B90" i="6"/>
  <c r="B87" i="6"/>
  <c r="B88" i="6"/>
  <c r="B86" i="6"/>
  <c r="B82" i="6"/>
  <c r="B83" i="6"/>
  <c r="B84" i="6"/>
  <c r="B81" i="6"/>
  <c r="B75" i="6"/>
  <c r="B42" i="9" s="1"/>
  <c r="B72" i="6"/>
  <c r="B73" i="6"/>
  <c r="B71" i="6"/>
  <c r="B68" i="6"/>
  <c r="B69" i="6"/>
  <c r="B67" i="6"/>
  <c r="B63" i="6"/>
  <c r="B64" i="6"/>
  <c r="B65" i="6"/>
  <c r="B62" i="6"/>
  <c r="B58" i="6"/>
  <c r="B59" i="6"/>
  <c r="B60" i="6"/>
  <c r="B57" i="6"/>
  <c r="B54" i="6"/>
  <c r="B55" i="6"/>
  <c r="B53" i="6"/>
  <c r="B48" i="6"/>
  <c r="B49" i="6"/>
  <c r="B50" i="6"/>
  <c r="B51" i="6"/>
  <c r="B47" i="6"/>
  <c r="B41" i="6"/>
  <c r="B42" i="6"/>
  <c r="B43" i="6"/>
  <c r="B44" i="6"/>
  <c r="B45" i="6"/>
  <c r="B40" i="6"/>
  <c r="B34" i="6"/>
  <c r="B30" i="6"/>
  <c r="B31" i="6"/>
  <c r="B32" i="6"/>
  <c r="B29" i="6"/>
  <c r="B22" i="6"/>
  <c r="B23" i="6"/>
  <c r="B24" i="6"/>
  <c r="B25" i="6"/>
  <c r="B26" i="6"/>
  <c r="B27" i="6"/>
  <c r="B21" i="6"/>
  <c r="B14" i="6"/>
  <c r="B15" i="6"/>
  <c r="B16" i="6"/>
  <c r="B17" i="6"/>
  <c r="B18" i="6"/>
  <c r="B19" i="6"/>
  <c r="B13" i="6"/>
  <c r="B5" i="6"/>
  <c r="B6" i="6"/>
  <c r="B7" i="6"/>
  <c r="B8" i="6"/>
  <c r="B9" i="6"/>
  <c r="B10" i="6"/>
  <c r="B11" i="6"/>
  <c r="B4" i="6"/>
  <c r="E104" i="10"/>
  <c r="E105" i="10"/>
  <c r="E106" i="10"/>
  <c r="E103" i="10"/>
  <c r="E99" i="10"/>
  <c r="E100" i="10"/>
  <c r="E101" i="10"/>
  <c r="E102" i="10"/>
  <c r="E98" i="10"/>
  <c r="E96" i="10"/>
  <c r="E97" i="10"/>
  <c r="E95" i="10"/>
  <c r="E93" i="10"/>
  <c r="E94" i="10"/>
  <c r="E92" i="10"/>
  <c r="E86" i="10"/>
  <c r="E87" i="10"/>
  <c r="E88" i="10"/>
  <c r="E89" i="10"/>
  <c r="E90" i="10"/>
  <c r="E91" i="10"/>
  <c r="E85" i="10"/>
  <c r="E80" i="10"/>
  <c r="E77" i="10"/>
  <c r="E78" i="10"/>
  <c r="E79" i="10"/>
  <c r="E76" i="10"/>
  <c r="E70" i="10"/>
  <c r="E71" i="10"/>
  <c r="E72" i="10"/>
  <c r="E73" i="10"/>
  <c r="E74" i="10"/>
  <c r="E75" i="10"/>
  <c r="E69" i="10"/>
  <c r="E62" i="10"/>
  <c r="E63" i="10"/>
  <c r="E64" i="10"/>
  <c r="E65" i="10"/>
  <c r="E66" i="10"/>
  <c r="E67" i="10"/>
  <c r="E68" i="10"/>
  <c r="E61" i="10"/>
  <c r="E58" i="10"/>
  <c r="E59" i="10"/>
  <c r="E60" i="10"/>
  <c r="E57" i="10"/>
  <c r="E50" i="10"/>
  <c r="E51" i="10"/>
  <c r="E52" i="10"/>
  <c r="E49" i="10"/>
  <c r="E45" i="10"/>
  <c r="E46" i="10"/>
  <c r="E47" i="10"/>
  <c r="E48" i="10"/>
  <c r="E44" i="10"/>
  <c r="E38" i="10"/>
  <c r="E35" i="10"/>
  <c r="E36" i="10"/>
  <c r="E37" i="10"/>
  <c r="E34" i="10"/>
  <c r="E19" i="10"/>
  <c r="E18" i="10"/>
  <c r="E17" i="10"/>
  <c r="E16" i="10"/>
  <c r="E11" i="10"/>
  <c r="E10" i="10"/>
  <c r="E9" i="10"/>
  <c r="E8" i="10"/>
  <c r="C102" i="7"/>
  <c r="C99" i="7"/>
  <c r="C98" i="7"/>
  <c r="B92" i="7"/>
  <c r="B91" i="7"/>
  <c r="C89" i="7"/>
  <c r="C83" i="7"/>
  <c r="C78" i="7"/>
  <c r="B71" i="7"/>
  <c r="C70" i="7"/>
  <c r="C69" i="7"/>
  <c r="C65" i="7"/>
  <c r="C61" i="7"/>
  <c r="C60" i="7"/>
  <c r="C53" i="7"/>
  <c r="C55" i="7"/>
  <c r="C54" i="7"/>
  <c r="B51" i="7"/>
  <c r="C49" i="7"/>
  <c r="C42" i="7"/>
  <c r="C45" i="7"/>
  <c r="C44" i="7"/>
  <c r="B43" i="7"/>
  <c r="C41" i="7"/>
  <c r="B37" i="7"/>
  <c r="C25" i="7"/>
  <c r="B24" i="7"/>
  <c r="B23" i="7"/>
  <c r="C22" i="7"/>
  <c r="C21" i="7"/>
  <c r="C20" i="7"/>
  <c r="C19" i="7"/>
  <c r="B13" i="7"/>
  <c r="B14" i="7"/>
  <c r="B15" i="7"/>
  <c r="B16" i="7"/>
  <c r="B17" i="7"/>
  <c r="D108" i="6" l="1"/>
  <c r="G108" i="6"/>
  <c r="F108" i="6"/>
  <c r="C108" i="6"/>
  <c r="E108" i="6"/>
  <c r="C33" i="6"/>
  <c r="C12" i="6"/>
  <c r="C20" i="6"/>
  <c r="C3" i="6"/>
  <c r="C97" i="7"/>
  <c r="C96" i="7"/>
  <c r="C95" i="7"/>
  <c r="C94" i="7"/>
  <c r="C93" i="7"/>
  <c r="B88" i="7"/>
  <c r="B87" i="7"/>
  <c r="F86" i="7"/>
  <c r="C81" i="7"/>
  <c r="B80" i="7"/>
  <c r="C79" i="7"/>
  <c r="F76" i="7"/>
  <c r="B68" i="7"/>
  <c r="B64" i="7"/>
  <c r="C58" i="7"/>
  <c r="C57" i="7"/>
  <c r="B52" i="7"/>
  <c r="C50" i="7"/>
  <c r="C48" i="7"/>
  <c r="C47" i="7"/>
  <c r="C46" i="7"/>
  <c r="B36" i="7"/>
  <c r="B29" i="7"/>
  <c r="C28" i="7"/>
  <c r="D27" i="7"/>
  <c r="C26" i="7"/>
  <c r="B12" i="7"/>
  <c r="B18" i="7"/>
  <c r="D15" i="5"/>
  <c r="E15" i="5"/>
  <c r="F15" i="5"/>
  <c r="G15" i="5"/>
  <c r="C15" i="5"/>
  <c r="D13" i="5"/>
  <c r="E13" i="5"/>
  <c r="F13" i="5"/>
  <c r="G13" i="5"/>
  <c r="C13" i="5"/>
  <c r="E6" i="10"/>
  <c r="E7" i="10"/>
  <c r="E5" i="10"/>
  <c r="E3" i="10"/>
  <c r="E4" i="10"/>
  <c r="C11" i="7"/>
  <c r="H13" i="5" l="1"/>
  <c r="D62" i="5"/>
  <c r="D24" i="4"/>
  <c r="E24" i="4"/>
  <c r="F24" i="4"/>
  <c r="G24" i="4"/>
  <c r="C24" i="4"/>
  <c r="H24" i="4" l="1"/>
  <c r="C134" i="6"/>
  <c r="C135" i="6"/>
  <c r="C180" i="6" s="1"/>
  <c r="C138" i="6"/>
  <c r="C182" i="6" s="1"/>
  <c r="C56" i="6"/>
  <c r="C142" i="6" s="1"/>
  <c r="C168" i="6" s="1"/>
  <c r="C167" i="6" s="1"/>
  <c r="G3" i="6"/>
  <c r="G134" i="6" s="1"/>
  <c r="G179" i="6" s="1"/>
  <c r="F3" i="6"/>
  <c r="F134" i="6" s="1"/>
  <c r="F179" i="6" s="1"/>
  <c r="C39" i="6"/>
  <c r="C139" i="6" s="1"/>
  <c r="C170" i="6" s="1"/>
  <c r="C169" i="6" s="1"/>
  <c r="E3" i="6"/>
  <c r="E134" i="6" s="1"/>
  <c r="E179" i="6" s="1"/>
  <c r="D3" i="6"/>
  <c r="D134" i="6" s="1"/>
  <c r="D179" i="6" s="1"/>
  <c r="C9" i="9"/>
  <c r="F98" i="6"/>
  <c r="F151" i="6" s="1"/>
  <c r="F186" i="6" s="1"/>
  <c r="E98" i="6"/>
  <c r="E151" i="6" s="1"/>
  <c r="E186" i="6" s="1"/>
  <c r="D98" i="6"/>
  <c r="D151" i="6" s="1"/>
  <c r="D186" i="6" s="1"/>
  <c r="C136" i="6"/>
  <c r="C184" i="6" s="1"/>
  <c r="C153" i="6"/>
  <c r="C165" i="6" s="1"/>
  <c r="D36" i="4"/>
  <c r="E36" i="4"/>
  <c r="F36" i="4"/>
  <c r="G36" i="4"/>
  <c r="C36" i="4"/>
  <c r="C20" i="4"/>
  <c r="D20" i="4"/>
  <c r="E20" i="4"/>
  <c r="F20" i="4"/>
  <c r="G20" i="4"/>
  <c r="C45" i="4"/>
  <c r="D45" i="4"/>
  <c r="E45" i="4"/>
  <c r="F45" i="4"/>
  <c r="G45" i="4"/>
  <c r="G9" i="9"/>
  <c r="F9" i="9"/>
  <c r="E9" i="9"/>
  <c r="D9" i="9"/>
  <c r="C152" i="6"/>
  <c r="C187" i="6" s="1"/>
  <c r="C98" i="6"/>
  <c r="C151" i="6" s="1"/>
  <c r="C186" i="6" s="1"/>
  <c r="C94" i="6"/>
  <c r="C150" i="6" s="1"/>
  <c r="C190" i="6" s="1"/>
  <c r="C141" i="6"/>
  <c r="C161" i="6" s="1"/>
  <c r="C46" i="6"/>
  <c r="C140" i="6" s="1"/>
  <c r="C172" i="6" s="1"/>
  <c r="C171" i="6" s="1"/>
  <c r="C155" i="6"/>
  <c r="C175" i="6" s="1"/>
  <c r="C154" i="6"/>
  <c r="C166" i="6" s="1"/>
  <c r="D94" i="6"/>
  <c r="D150" i="6" s="1"/>
  <c r="D190" i="6" s="1"/>
  <c r="E94" i="6"/>
  <c r="E150" i="6" s="1"/>
  <c r="E190" i="6" s="1"/>
  <c r="F94" i="6"/>
  <c r="F150" i="6" s="1"/>
  <c r="F190" i="6" s="1"/>
  <c r="G94" i="6"/>
  <c r="G150" i="6" s="1"/>
  <c r="G190" i="6" s="1"/>
  <c r="C89" i="6"/>
  <c r="C149" i="6" s="1"/>
  <c r="C177" i="6" s="1"/>
  <c r="C176" i="6" s="1"/>
  <c r="C85" i="6"/>
  <c r="C148" i="6" s="1"/>
  <c r="C185" i="6" s="1"/>
  <c r="C80" i="6"/>
  <c r="C147" i="6" s="1"/>
  <c r="C174" i="6" s="1"/>
  <c r="C146" i="6"/>
  <c r="C164" i="6" s="1"/>
  <c r="C70" i="6"/>
  <c r="C145" i="6" s="1"/>
  <c r="C163" i="6" s="1"/>
  <c r="C66" i="6"/>
  <c r="C144" i="6" s="1"/>
  <c r="C162" i="6" s="1"/>
  <c r="C61" i="6"/>
  <c r="C143" i="6" s="1"/>
  <c r="C189" i="6" s="1"/>
  <c r="C28" i="6"/>
  <c r="C137" i="6" s="1"/>
  <c r="C181" i="6" s="1"/>
  <c r="D124" i="6"/>
  <c r="D155" i="6" s="1"/>
  <c r="D175" i="6" s="1"/>
  <c r="E124" i="6"/>
  <c r="E155" i="6" s="1"/>
  <c r="E175" i="6" s="1"/>
  <c r="F124" i="6"/>
  <c r="F155" i="6" s="1"/>
  <c r="F175" i="6" s="1"/>
  <c r="G124" i="6"/>
  <c r="G155" i="6" s="1"/>
  <c r="G175" i="6" s="1"/>
  <c r="D154" i="6"/>
  <c r="D166" i="6" s="1"/>
  <c r="E154" i="6"/>
  <c r="E166" i="6" s="1"/>
  <c r="F154" i="6"/>
  <c r="F166" i="6" s="1"/>
  <c r="G154" i="6"/>
  <c r="G166" i="6" s="1"/>
  <c r="D153" i="6"/>
  <c r="D165" i="6" s="1"/>
  <c r="E153" i="6"/>
  <c r="E165" i="6" s="1"/>
  <c r="F153" i="6"/>
  <c r="F165" i="6" s="1"/>
  <c r="G153" i="6"/>
  <c r="G165" i="6" s="1"/>
  <c r="D102" i="6"/>
  <c r="D152" i="6" s="1"/>
  <c r="D187" i="6" s="1"/>
  <c r="E102" i="6"/>
  <c r="E152" i="6" s="1"/>
  <c r="E187" i="6" s="1"/>
  <c r="F102" i="6"/>
  <c r="F152" i="6" s="1"/>
  <c r="F187" i="6" s="1"/>
  <c r="G102" i="6"/>
  <c r="G152" i="6" s="1"/>
  <c r="G187" i="6" s="1"/>
  <c r="G98" i="6"/>
  <c r="G151" i="6" s="1"/>
  <c r="G186" i="6" s="1"/>
  <c r="D89" i="6"/>
  <c r="D149" i="6" s="1"/>
  <c r="D177" i="6" s="1"/>
  <c r="D176" i="6" s="1"/>
  <c r="E89" i="6"/>
  <c r="E149" i="6" s="1"/>
  <c r="E177" i="6" s="1"/>
  <c r="E176" i="6" s="1"/>
  <c r="F89" i="6"/>
  <c r="F149" i="6" s="1"/>
  <c r="F177" i="6" s="1"/>
  <c r="F176" i="6" s="1"/>
  <c r="G89" i="6"/>
  <c r="G149" i="6" s="1"/>
  <c r="G177" i="6" s="1"/>
  <c r="G176" i="6" s="1"/>
  <c r="D85" i="6"/>
  <c r="D148" i="6" s="1"/>
  <c r="D185" i="6" s="1"/>
  <c r="E85" i="6"/>
  <c r="E148" i="6" s="1"/>
  <c r="E185" i="6" s="1"/>
  <c r="F85" i="6"/>
  <c r="F148" i="6" s="1"/>
  <c r="F185" i="6" s="1"/>
  <c r="G85" i="6"/>
  <c r="G148" i="6" s="1"/>
  <c r="G185" i="6" s="1"/>
  <c r="D80" i="6"/>
  <c r="D147" i="6" s="1"/>
  <c r="D174" i="6" s="1"/>
  <c r="E80" i="6"/>
  <c r="E147" i="6" s="1"/>
  <c r="E174" i="6" s="1"/>
  <c r="F80" i="6"/>
  <c r="F147" i="6" s="1"/>
  <c r="F174" i="6" s="1"/>
  <c r="G80" i="6"/>
  <c r="G147" i="6" s="1"/>
  <c r="G174" i="6" s="1"/>
  <c r="D74" i="6"/>
  <c r="D146" i="6" s="1"/>
  <c r="D164" i="6" s="1"/>
  <c r="E74" i="6"/>
  <c r="E146" i="6" s="1"/>
  <c r="E164" i="6" s="1"/>
  <c r="F74" i="6"/>
  <c r="F146" i="6" s="1"/>
  <c r="F164" i="6" s="1"/>
  <c r="G74" i="6"/>
  <c r="G146" i="6" s="1"/>
  <c r="G164" i="6" s="1"/>
  <c r="D70" i="6"/>
  <c r="D145" i="6" s="1"/>
  <c r="D163" i="6" s="1"/>
  <c r="E70" i="6"/>
  <c r="E145" i="6" s="1"/>
  <c r="E163" i="6" s="1"/>
  <c r="F70" i="6"/>
  <c r="F145" i="6" s="1"/>
  <c r="F163" i="6" s="1"/>
  <c r="G70" i="6"/>
  <c r="G145" i="6" s="1"/>
  <c r="G163" i="6" s="1"/>
  <c r="D66" i="6"/>
  <c r="D144" i="6" s="1"/>
  <c r="D162" i="6" s="1"/>
  <c r="E66" i="6"/>
  <c r="E144" i="6" s="1"/>
  <c r="E162" i="6" s="1"/>
  <c r="F66" i="6"/>
  <c r="F144" i="6" s="1"/>
  <c r="F162" i="6" s="1"/>
  <c r="G66" i="6"/>
  <c r="G144" i="6" s="1"/>
  <c r="G162" i="6" s="1"/>
  <c r="D61" i="6"/>
  <c r="D143" i="6" s="1"/>
  <c r="D189" i="6" s="1"/>
  <c r="E61" i="6"/>
  <c r="E143" i="6" s="1"/>
  <c r="E189" i="6" s="1"/>
  <c r="F61" i="6"/>
  <c r="F143" i="6" s="1"/>
  <c r="F189" i="6" s="1"/>
  <c r="G61" i="6"/>
  <c r="G143" i="6" s="1"/>
  <c r="G189" i="6" s="1"/>
  <c r="D56" i="6"/>
  <c r="D142" i="6" s="1"/>
  <c r="D168" i="6" s="1"/>
  <c r="D167" i="6" s="1"/>
  <c r="E56" i="6"/>
  <c r="E142" i="6" s="1"/>
  <c r="E168" i="6" s="1"/>
  <c r="E167" i="6" s="1"/>
  <c r="F56" i="6"/>
  <c r="F142" i="6" s="1"/>
  <c r="F168" i="6" s="1"/>
  <c r="F167" i="6" s="1"/>
  <c r="G56" i="6"/>
  <c r="G142" i="6" s="1"/>
  <c r="G168" i="6" s="1"/>
  <c r="G167" i="6" s="1"/>
  <c r="D52" i="6"/>
  <c r="D141" i="6" s="1"/>
  <c r="D161" i="6" s="1"/>
  <c r="E52" i="6"/>
  <c r="E141" i="6" s="1"/>
  <c r="E161" i="6" s="1"/>
  <c r="F52" i="6"/>
  <c r="F141" i="6" s="1"/>
  <c r="F161" i="6" s="1"/>
  <c r="G52" i="6"/>
  <c r="G141" i="6" s="1"/>
  <c r="G161" i="6" s="1"/>
  <c r="D46" i="6"/>
  <c r="D140" i="6" s="1"/>
  <c r="D172" i="6" s="1"/>
  <c r="D171" i="6" s="1"/>
  <c r="E46" i="6"/>
  <c r="E140" i="6" s="1"/>
  <c r="E172" i="6" s="1"/>
  <c r="E171" i="6" s="1"/>
  <c r="F46" i="6"/>
  <c r="F140" i="6" s="1"/>
  <c r="F172" i="6" s="1"/>
  <c r="F171" i="6" s="1"/>
  <c r="G46" i="6"/>
  <c r="G140" i="6" s="1"/>
  <c r="G172" i="6" s="1"/>
  <c r="G171" i="6" s="1"/>
  <c r="D39" i="6"/>
  <c r="D139" i="6" s="1"/>
  <c r="D170" i="6" s="1"/>
  <c r="D169" i="6" s="1"/>
  <c r="E39" i="6"/>
  <c r="E139" i="6" s="1"/>
  <c r="E170" i="6" s="1"/>
  <c r="E169" i="6" s="1"/>
  <c r="F39" i="6"/>
  <c r="F139" i="6" s="1"/>
  <c r="F170" i="6" s="1"/>
  <c r="F169" i="6" s="1"/>
  <c r="G39" i="6"/>
  <c r="G139" i="6" s="1"/>
  <c r="G170" i="6" s="1"/>
  <c r="G169" i="6" s="1"/>
  <c r="D33" i="6"/>
  <c r="D138" i="6" s="1"/>
  <c r="D182" i="6" s="1"/>
  <c r="E33" i="6"/>
  <c r="E138" i="6" s="1"/>
  <c r="E182" i="6" s="1"/>
  <c r="F33" i="6"/>
  <c r="F138" i="6" s="1"/>
  <c r="F182" i="6" s="1"/>
  <c r="G33" i="6"/>
  <c r="G138" i="6" s="1"/>
  <c r="G182" i="6" s="1"/>
  <c r="D28" i="6"/>
  <c r="D137" i="6" s="1"/>
  <c r="D181" i="6" s="1"/>
  <c r="E28" i="6"/>
  <c r="E137" i="6" s="1"/>
  <c r="E181" i="6" s="1"/>
  <c r="F28" i="6"/>
  <c r="F137" i="6" s="1"/>
  <c r="F181" i="6" s="1"/>
  <c r="G28" i="6"/>
  <c r="G137" i="6" s="1"/>
  <c r="G181" i="6" s="1"/>
  <c r="D20" i="6"/>
  <c r="D136" i="6" s="1"/>
  <c r="D184" i="6" s="1"/>
  <c r="E20" i="6"/>
  <c r="E136" i="6" s="1"/>
  <c r="E184" i="6" s="1"/>
  <c r="F20" i="6"/>
  <c r="F136" i="6" s="1"/>
  <c r="F184" i="6" s="1"/>
  <c r="G20" i="6"/>
  <c r="G136" i="6" s="1"/>
  <c r="G184" i="6" s="1"/>
  <c r="D12" i="6"/>
  <c r="D135" i="6" s="1"/>
  <c r="D180" i="6" s="1"/>
  <c r="E12" i="6"/>
  <c r="E135" i="6" s="1"/>
  <c r="E180" i="6" s="1"/>
  <c r="F12" i="6"/>
  <c r="F135" i="6" s="1"/>
  <c r="F180" i="6" s="1"/>
  <c r="G12" i="6"/>
  <c r="G135" i="6" s="1"/>
  <c r="G180" i="6" s="1"/>
  <c r="B155" i="6"/>
  <c r="B175" i="6" s="1"/>
  <c r="B154" i="6"/>
  <c r="B166" i="6" s="1"/>
  <c r="B153" i="6"/>
  <c r="B165" i="6" s="1"/>
  <c r="B152" i="6"/>
  <c r="B187" i="6" s="1"/>
  <c r="B151" i="6"/>
  <c r="B186" i="6" s="1"/>
  <c r="B150" i="6"/>
  <c r="B190" i="6" s="1"/>
  <c r="B149" i="6"/>
  <c r="B177" i="6" s="1"/>
  <c r="B148" i="6"/>
  <c r="B185" i="6" s="1"/>
  <c r="B147" i="6"/>
  <c r="B174" i="6" s="1"/>
  <c r="B146" i="6"/>
  <c r="B164" i="6" s="1"/>
  <c r="B145" i="6"/>
  <c r="B163" i="6" s="1"/>
  <c r="B144" i="6"/>
  <c r="B162" i="6" s="1"/>
  <c r="B143" i="6"/>
  <c r="B189" i="6" s="1"/>
  <c r="B142" i="6"/>
  <c r="B168" i="6" s="1"/>
  <c r="B141" i="6"/>
  <c r="B161" i="6" s="1"/>
  <c r="B140" i="6"/>
  <c r="B172" i="6" s="1"/>
  <c r="B139" i="6"/>
  <c r="B170" i="6" s="1"/>
  <c r="B138" i="6"/>
  <c r="B182" i="6" s="1"/>
  <c r="B137" i="6"/>
  <c r="B181" i="6" s="1"/>
  <c r="B136" i="6"/>
  <c r="B184" i="6" s="1"/>
  <c r="B135" i="6"/>
  <c r="B180" i="6" s="1"/>
  <c r="B134" i="6"/>
  <c r="B179" i="6" s="1"/>
  <c r="G49" i="4" l="1"/>
  <c r="F49" i="4"/>
  <c r="E49" i="4"/>
  <c r="D49" i="4"/>
  <c r="C49" i="4"/>
  <c r="G188" i="6"/>
  <c r="H36" i="4"/>
  <c r="H185" i="6"/>
  <c r="E178" i="6"/>
  <c r="H186" i="6"/>
  <c r="G183" i="6"/>
  <c r="F183" i="6"/>
  <c r="E183" i="6"/>
  <c r="H187" i="6"/>
  <c r="D183" i="6"/>
  <c r="C183" i="6"/>
  <c r="F178" i="6"/>
  <c r="H162" i="6"/>
  <c r="G173" i="6"/>
  <c r="G178" i="6"/>
  <c r="D178" i="6"/>
  <c r="E188" i="6"/>
  <c r="C173" i="6"/>
  <c r="D173" i="6"/>
  <c r="H166" i="6"/>
  <c r="F188" i="6"/>
  <c r="C188" i="6"/>
  <c r="H163" i="6"/>
  <c r="G160" i="6"/>
  <c r="F160" i="6"/>
  <c r="F173" i="6"/>
  <c r="C156" i="6"/>
  <c r="C179" i="6"/>
  <c r="C178" i="6" s="1"/>
  <c r="D188" i="6"/>
  <c r="H164" i="6"/>
  <c r="E160" i="6"/>
  <c r="E173" i="6"/>
  <c r="H161" i="6"/>
  <c r="C160" i="6"/>
  <c r="D160" i="6"/>
  <c r="H165" i="6"/>
  <c r="H175" i="6"/>
  <c r="H190" i="6"/>
  <c r="H177" i="6"/>
  <c r="H176" i="6"/>
  <c r="H174" i="6"/>
  <c r="H189" i="6"/>
  <c r="H168" i="6"/>
  <c r="H167" i="6"/>
  <c r="H172" i="6"/>
  <c r="H171" i="6"/>
  <c r="H170" i="6"/>
  <c r="H169" i="6"/>
  <c r="H182" i="6"/>
  <c r="H181" i="6"/>
  <c r="H184" i="6"/>
  <c r="H180" i="6"/>
  <c r="C129" i="6"/>
  <c r="H139" i="6"/>
  <c r="H154" i="6"/>
  <c r="H144" i="6"/>
  <c r="H151" i="6"/>
  <c r="H136" i="6"/>
  <c r="H152" i="6"/>
  <c r="H137" i="6"/>
  <c r="H153" i="6"/>
  <c r="H155" i="6"/>
  <c r="H143" i="6"/>
  <c r="H145" i="6"/>
  <c r="H135" i="6"/>
  <c r="H146" i="6"/>
  <c r="H138" i="6"/>
  <c r="H147" i="6"/>
  <c r="H140" i="6"/>
  <c r="H148" i="6"/>
  <c r="H141" i="6"/>
  <c r="H149" i="6"/>
  <c r="H142" i="6"/>
  <c r="H150" i="6"/>
  <c r="C75" i="9"/>
  <c r="H12" i="6"/>
  <c r="G61" i="3"/>
  <c r="E61" i="3"/>
  <c r="F61" i="3"/>
  <c r="C61" i="3"/>
  <c r="G62" i="5"/>
  <c r="F62" i="5"/>
  <c r="E62" i="5"/>
  <c r="D61" i="3"/>
  <c r="H45" i="4"/>
  <c r="H20" i="4"/>
  <c r="H9" i="9"/>
  <c r="D75" i="9"/>
  <c r="H7" i="9"/>
  <c r="E75" i="9"/>
  <c r="F75" i="9"/>
  <c r="G75" i="9"/>
  <c r="F156" i="6"/>
  <c r="H46" i="6"/>
  <c r="H52" i="6"/>
  <c r="H39" i="6"/>
  <c r="H120" i="6"/>
  <c r="H108" i="6"/>
  <c r="H124" i="6"/>
  <c r="H33" i="6"/>
  <c r="H56" i="6"/>
  <c r="H80" i="6"/>
  <c r="H70" i="6"/>
  <c r="H66" i="6"/>
  <c r="H74" i="6"/>
  <c r="H61" i="6"/>
  <c r="H85" i="6"/>
  <c r="G129" i="6"/>
  <c r="F3" i="7" s="1"/>
  <c r="D156" i="6"/>
  <c r="H3" i="6"/>
  <c r="H89" i="6"/>
  <c r="F129" i="6"/>
  <c r="E3" i="7" s="1"/>
  <c r="H94" i="6"/>
  <c r="E129" i="6"/>
  <c r="H20" i="6"/>
  <c r="H98" i="6"/>
  <c r="D129" i="6"/>
  <c r="E156" i="6"/>
  <c r="H28" i="6"/>
  <c r="H102" i="6"/>
  <c r="G156" i="6"/>
  <c r="H129" i="6" l="1"/>
  <c r="G3" i="7" s="1"/>
  <c r="H49" i="4"/>
  <c r="D3" i="7"/>
  <c r="H62" i="5"/>
  <c r="C3" i="7"/>
  <c r="B3" i="7"/>
  <c r="H75" i="9"/>
  <c r="H61" i="3"/>
  <c r="H183" i="6"/>
  <c r="H160" i="6"/>
  <c r="H173" i="6"/>
  <c r="H188" i="6"/>
  <c r="F191" i="6"/>
  <c r="E191" i="6"/>
  <c r="D191" i="6"/>
  <c r="G191" i="6"/>
  <c r="H179" i="6"/>
  <c r="H134" i="6"/>
  <c r="H156" i="6" s="1"/>
  <c r="C191" i="6" l="1"/>
  <c r="H191" i="6" s="1"/>
  <c r="H178" i="6"/>
</calcChain>
</file>

<file path=xl/sharedStrings.xml><?xml version="1.0" encoding="utf-8"?>
<sst xmlns="http://schemas.openxmlformats.org/spreadsheetml/2006/main" count="935" uniqueCount="433">
  <si>
    <t>กลยุทธ์</t>
  </si>
  <si>
    <t>ชื่อโครงการ</t>
  </si>
  <si>
    <t>ตัวชี้วัดโครงการ</t>
  </si>
  <si>
    <t>หน่วยนับ</t>
  </si>
  <si>
    <t>ข้อมูลฐาน</t>
  </si>
  <si>
    <t>ค่าเป้าหมาย พ.ศ. 25...</t>
  </si>
  <si>
    <t>เงินงบประมาณ  (ล้านบาท) พ.ศ 25....</t>
  </si>
  <si>
    <t>ผู้รับผิดชอบ</t>
  </si>
  <si>
    <t>บริการ</t>
  </si>
  <si>
    <t>ระบบ</t>
  </si>
  <si>
    <t>-</t>
  </si>
  <si>
    <t>ค่าเฉลี่ย</t>
  </si>
  <si>
    <t>ร้อยละความสำเร็จ</t>
  </si>
  <si>
    <t>ร้อยละ</t>
  </si>
  <si>
    <t>โปรแกรม</t>
  </si>
  <si>
    <t>แห่ง</t>
  </si>
  <si>
    <t>จำนวน</t>
  </si>
  <si>
    <t>คน</t>
  </si>
  <si>
    <t>ความพึงพอใจผู้ใช้งานบัณฑิต</t>
  </si>
  <si>
    <t>เกษตรกร</t>
  </si>
  <si>
    <t>O สำนักบริหารและพัฒนาวิชาการ S กองเทคโนโลยีดิจิทัล</t>
  </si>
  <si>
    <t>O คณะบริหาร S กองเทคโนโลยีดิจิทัล</t>
  </si>
  <si>
    <t>O สำนักทรัพย์สิน S กองเทคโนโลยีดิจิทัล</t>
  </si>
  <si>
    <t>O สำนักหอสมุด, สำนักบริหารและพัฒนาวิชาการ S กองเทคโนโลยีดิจิทัล</t>
  </si>
  <si>
    <t>DSI/DT/คณะ</t>
  </si>
  <si>
    <t>โครงการ MOU เครือข่ายความร่วมมือ</t>
  </si>
  <si>
    <t>DSI/คณะ</t>
  </si>
  <si>
    <t>O กองเทคโนโลยีดิจิทัล</t>
  </si>
  <si>
    <t>O กองคลัง S กองเทคโนโลยีดิจิทัล</t>
  </si>
  <si>
    <t>O กก DSI,  ฝ่ายยุทธศาสตร์ฯ S กองเทคโนโลยีดิจิทัล</t>
  </si>
  <si>
    <t>O กก. แผนแม่บท S กองเทคโนโลยีดิจิทัล</t>
  </si>
  <si>
    <t>O กก. DSI, ทุกคณะสำนัก , S กองเทคโนโลยีดิจิทัล</t>
  </si>
  <si>
    <t>O กองแผนงาน S กองเทคโนโลยีดิจิทัล</t>
  </si>
  <si>
    <t xml:space="preserve">เกิดการเชื่อมโยงข้อมูลใน 3 ระบบหลักด้านการบริหารจัดการงบประมาณ </t>
  </si>
  <si>
    <t>มี Data Center เป็นฐานข้อมูลเดียวกัน</t>
  </si>
  <si>
    <t xml:space="preserve">มีระบบฐานข้อมูล (Big Data) ที่เชื่อมโยง อววน. </t>
  </si>
  <si>
    <t>ชุดข้อมูล</t>
  </si>
  <si>
    <t xml:space="preserve">ความสำเร็จในการพัฒนาโครงสร้างพื้นฐาน ICT Infrastructure for Smart Farm, Green U., Digital U. </t>
  </si>
  <si>
    <t>จำนวนเครือข่ายความร่วมมือ</t>
  </si>
  <si>
    <t>Digital Platform สำหรับการเผยแพร่องค์ความรู้และบริการในระดับประเทศและระดับสากล</t>
  </si>
  <si>
    <t>มาตรฐานวารสาร</t>
  </si>
  <si>
    <t>โครงการยกระดับโครงสร้างหน่วยงานดิจิทัลระดับมหาวิทยาลัย</t>
  </si>
  <si>
    <t>O กก. Green U, กก. Green Office, สำนักบริหารฯ , สำนักวิจัยฯ,  สำนักหอสมุด, สำนักงานมหาวิทยาลัย S กองเทคโนโลยีดิจิทัล</t>
  </si>
  <si>
    <t>เครื่อง</t>
  </si>
  <si>
    <t>โครงการสร้างเครือข่ายชุมชุนดิจิทัล Market online</t>
  </si>
  <si>
    <t>โครงการปรับปรุงระบบให้บริการข้อมูลศูนย์กลางของมหาวิทยาลัยแม่โจ้ เพื่อรองรับการเรียนการสอนแบบไฮบริด</t>
  </si>
  <si>
    <t>โครงการขยายขอบเขตการให้บริการข้อมูลสารสนเทศมหาวิทยาลัยแม่โจ้เพื่อรองรับการเรียนการสอนแบบไฮบริด</t>
  </si>
  <si>
    <t>แผน</t>
  </si>
  <si>
    <t>จำนวนบริการดิจิทัล</t>
  </si>
  <si>
    <t>ผู้เข้าร่วมโครงการ</t>
  </si>
  <si>
    <t xml:space="preserve">โครงการจัดทำแผน MJU DT Security Plan </t>
  </si>
  <si>
    <t xml:space="preserve">โครงการพัฒนาระบบวิเคราะห์และแสดงผลหลายมิติเพื่อต่อยอดงานวิจัยของมหาวิทยาลัยแม่โจ้ </t>
  </si>
  <si>
    <t>ความสำเร็จ</t>
  </si>
  <si>
    <t xml:space="preserve">โครงการจัดทำแผน MJU Digital Strategy Plan </t>
  </si>
  <si>
    <t>SW</t>
  </si>
  <si>
    <t>โครงการสิทธิ์การใช้ซอฟต์แวร์สำหรับสถาบันการศึกษา (Microsoft Campus License)</t>
  </si>
  <si>
    <t>โครงการซอฟต์แวร์ลิขสิทธิ์สำหรับการเรียนการสอน การวิจัย และการสนับสนุนการทำงานในมหาวิทยาลัย</t>
  </si>
  <si>
    <t xml:space="preserve">โครงการระบบจัดการสอบวัดความรู้ในรูปแบบดิจิทัล (Digital Assessment Platform) </t>
  </si>
  <si>
    <t>โครงการระบบจัดการเรียนรู้ประสิทธิภาพสูงสำหรับการเรียนการสอนแบบผสมผสานที่ยืดหยุ่นและปรับเปลี่ยนได้ (Hy Flex Learning Platform)</t>
  </si>
  <si>
    <t>โครงการระบบจัดการเรียนการสอนในรูปแบบห้องปฏิบัติการเสมือน (Virtual) สำหรับการเรียนรูปในรูปแบบผสมผสานและยืดหยุ่น (Hy Flex Learning)</t>
  </si>
  <si>
    <t>โครงการจัดทำแผนพัฒนาเครือข่ายชุมชุนดิจิทัล</t>
  </si>
  <si>
    <t>โครงการ Leadership Human to 5 MJU Digital Platform</t>
  </si>
  <si>
    <t>แหล่ง</t>
  </si>
  <si>
    <t>O กกนโยบาย ICT คณะทำงานจัดทำแผน S กองเทคโนโลยีดิจิทัล</t>
  </si>
  <si>
    <t>O สำนักวิจัยฯ S กองเทคโนโลยีดิจิทัล</t>
  </si>
  <si>
    <t>รวม</t>
  </si>
  <si>
    <t>โครงการพัฒนาระบบ MJU Digital Services and Trainings</t>
  </si>
  <si>
    <t>Goal</t>
  </si>
  <si>
    <t>1. Single Data</t>
  </si>
  <si>
    <t>2. ERP</t>
  </si>
  <si>
    <t>3. Digital Literary</t>
  </si>
  <si>
    <t>แผนงานกิจกรรม</t>
  </si>
  <si>
    <t>1. กำหนดกลุ่มฐานข้อมูล หน่วยงานผู้รับผิดชอบ และจัดหาสิ่งสนับสนุนปรับปรุงครุภัณฑ์ (Collaboration)</t>
  </si>
  <si>
    <t>2. ออกแบบระบบและรวบรวมฐานข้อมูลที่มีของมหาวิทยาลัย ให้เป็น Single Data (Clustering, Co-Value Creation, Connect)</t>
  </si>
  <si>
    <t>1. กำหนดระบบสารสนเทศเป้าหมายผู้รับผิดชอบ และจัดหาสิ่งสนับสนุนปรับปรุงครุภัณฑ์ (Collaboration)</t>
  </si>
  <si>
    <t>2. วิเคราะห์ออกแบบพัฒนาระบบฐานข้อมูล เชื่อมต่อกับ Data Center (Clustering)</t>
  </si>
  <si>
    <t>3. นำความรู้ความเข้าและทักษะการใช้เทคโนโลยีดิจิทัล เพื่อเสริมศักยภาพของพื้นที่ให้เกษตรกร (Capacity Building, Care &amp; Share)</t>
  </si>
  <si>
    <t>4. Digital Security</t>
  </si>
  <si>
    <t>5. Digital Standard</t>
  </si>
  <si>
    <t>3. เชื่อมต่อให้เกิดการนำข้อมูลไปใช้ให้ประโยชน์ (Connect, Care &amp; Care)</t>
  </si>
  <si>
    <t>กลุ่ม</t>
  </si>
  <si>
    <t>6. Re-Design Process</t>
  </si>
  <si>
    <t>3. ใช้งานระบบและทรัพยากรร่วมกัน (Care &amp; Share)</t>
  </si>
  <si>
    <t>7. Digital Service Innovation</t>
  </si>
  <si>
    <t>1. เลือกบริการและระบบการเกษตรกรรมที่โดดเด่น(Concentration)</t>
  </si>
  <si>
    <t>3. สร้างเครือข่ายและถ่ายทอดองค์ความรู้ (Care &amp; Share)</t>
  </si>
  <si>
    <t>8. Product/Service Value Creation</t>
  </si>
  <si>
    <t>2. เสริมสร้างศักยภาพการพัฒนาตามยุทธศาสตร์ให้เกิดประโยชน์สูงสุด สามารถเชื่อมต่อโครงข่ายกันได้อย่างทั่วถึง มีความมั่นคงปลอดภัยและเป็นมิตรกับสิ่งแวดล้อม (Connect, Capacity Building, Responsibility)</t>
  </si>
  <si>
    <t>9. Digital Administration</t>
  </si>
  <si>
    <t>3. เจาะกลุ่มเป้าหมายและส่งเสริมการใช้งานระบบ (Care &amp; Share)</t>
  </si>
  <si>
    <t>10. Digital Linkage</t>
  </si>
  <si>
    <t>11. Digital Content</t>
  </si>
  <si>
    <t>1. กำหนดแผน รายวิชา (Collaboration, Clustering)</t>
  </si>
  <si>
    <t>O คณะ S กองเทคโนโลยีดิจิทัล</t>
  </si>
  <si>
    <t>2. พัฒนาหลักสูตร (Co-Value Creation)</t>
  </si>
  <si>
    <t>12. Product/Service Champion</t>
  </si>
  <si>
    <t>1. กำหนดแผนการพัฒนาโครงสร้างพื้นฐานของมหาวิทยาลัยแม่โจ้รองรับการพัฒนา Product/Service Champion (Collaboration)</t>
  </si>
  <si>
    <t>13. Technology Reach Level (Learning Innovation)</t>
  </si>
  <si>
    <t>14. Matrix Structure (SPO)</t>
  </si>
  <si>
    <t>15. Digital Platform</t>
  </si>
  <si>
    <t>1. จัดทำแผน (Collaboration)</t>
  </si>
  <si>
    <t>2. ขับเคลื่อน (Connect,  Co-Value Creation, Concentration, Convergence, Capacity Building, Clustering, Competencies, Responsibility)</t>
  </si>
  <si>
    <t>3. ถ่ายทอด (Care &amp; Share)</t>
  </si>
  <si>
    <t>16. Dashboard</t>
  </si>
  <si>
    <t>1. กำหนดและทบทวนแผนพัฒนาระบบ MJU Dashboard (Collaboration)</t>
  </si>
  <si>
    <t>2. พัฒนาระบบเพื่อสนับสนุนการตัดสินใจของผู้บริหารแยกตามภารกิจ 3 ระดับชั้นในมหาวิทยาลัย (Concentration, Co-Value Creation, Clustering)</t>
  </si>
  <si>
    <t>3. เจาะกลุ่มเป้าหมาย และส่งเสริมการใช้งานระบบ (Care &amp; Share)</t>
  </si>
  <si>
    <t>17. Network</t>
  </si>
  <si>
    <t>1. กำหนดกลุ่มเป้าหมาย (Collaboration)</t>
  </si>
  <si>
    <t>2. สร้างเครือข่ายความร่วมมือในการเผยแพร่องค์ความรู้และบริการในรูปแบบ Digital Platform (Connect)</t>
  </si>
  <si>
    <t>3. เจาะกลุ่มเป้าหมาย สร้างเครือข่ายและส่งเสริมการใช้งานระบบ (Care &amp; Share)</t>
  </si>
  <si>
    <t>โครงการสัมมนาเครือข่ายชุมชุนดิจิทัล</t>
  </si>
  <si>
    <t>18. New Knowledge</t>
  </si>
  <si>
    <t>19. Good Governance</t>
  </si>
  <si>
    <t>3. เจาะกลุ่มเป้าหมาย และส่งเสริมการใช้งานระบบ (Competencies, Care &amp; Share)</t>
  </si>
  <si>
    <t>1. กำหนดแผน (Collaboration)</t>
  </si>
  <si>
    <t>20. World Classroom Future Education</t>
  </si>
  <si>
    <t>โครงการเพิ่มประสิทธิภาพระบบห้อง Studio เพื่อรองรับการให้บริการการเรียนการสอนการประชุมแบบ Virtualization สำหรับอาจารย์และนักศึกษา</t>
  </si>
  <si>
    <t>21. Learning Organization (Digital Academy)</t>
  </si>
  <si>
    <t>22. Digital Integration Management (Digital Ecosystem)</t>
  </si>
  <si>
    <t>มาตรการ</t>
  </si>
  <si>
    <t>7.Single Data</t>
  </si>
  <si>
    <t>8.Digital Literary</t>
  </si>
  <si>
    <t>3.Process Redesign</t>
  </si>
  <si>
    <t>4.Digital Service</t>
  </si>
  <si>
    <t>1.Technology Lead</t>
  </si>
  <si>
    <t>2.Strategy Deployment</t>
  </si>
  <si>
    <t>9.Community Engagement</t>
  </si>
  <si>
    <t>1. Technology Lead</t>
  </si>
  <si>
    <t>5.Structure (Matrix)</t>
  </si>
  <si>
    <t>8.Digital Platform</t>
  </si>
  <si>
    <t>6.Dashboard</t>
  </si>
  <si>
    <t>งบประมาณรวมทั้งสิ้น</t>
  </si>
  <si>
    <t>O กก. Software S กองเทคโนโลยีดิจิทัล</t>
  </si>
  <si>
    <t>8.Digital Literary&amp;Platform</t>
  </si>
  <si>
    <t>ช่องทาง</t>
  </si>
  <si>
    <t>Standard Operating</t>
  </si>
  <si>
    <t>แนวทาง</t>
  </si>
  <si>
    <t>โครงการ</t>
  </si>
  <si>
    <t>2. พัฒนาระบบเทคโนโลยีดิจิทัลมาช่วยแปลงแผนพัฒนาระดับยุทธศาสตร์ ลงสู่แผนปฏิบัติการ(Concentration)</t>
  </si>
  <si>
    <t>โครงการพัฒนาระบบแผนพัฒนารายบุคคลออนไลน์ (IDP Online)</t>
  </si>
  <si>
    <t>โครงการพัฒนาระบบสารสนเทศการประเมินผลการปฏิบัติงาน(Performance Management System)</t>
  </si>
  <si>
    <t xml:space="preserve">โครงการระบบ Digital Signature และจัดการเอกสารในรูปแบบอิเล็กทรอนิกส์ </t>
  </si>
  <si>
    <t>งบประมาณทั้งสิ้น</t>
  </si>
  <si>
    <t>แนวทางมาตรการ</t>
  </si>
  <si>
    <t>โครงการพัฒนาระบบ MJU datacenter &amp; dashboard  (single Data)</t>
  </si>
  <si>
    <t>3. เจาะกลุ่มเป้าหมาย และเผยแพร่ระบบ (Care &amp; Share)</t>
  </si>
  <si>
    <t>3. ปรับปรุงพัฒนาระบบ ERP เชื่อมต่อ Data Center ให้เกิดการนำข้อมูลไปใช้ให้ประโยชน์ 
(Co-Create Value, Connect</t>
  </si>
  <si>
    <t>1. กำหนดทบทวนแผนพัฒนา กำหนดกลุ่มเป้าหมาย วิทยากร และจัดหาสิ่งสนับสนุนปรับปรุงครุภัณฑ์
(Collaboration)</t>
  </si>
  <si>
    <t>2. พัฒนาทรัพยากรมนุษย์ เสริมสร้าง พัฒนาศักยภาพและทักษะทางด้านเทคโนโลยีดิจิทัล 
(Competencies)</t>
  </si>
  <si>
    <t>1. กำหนด ตรวจสอบ และปรับปรุง ด้านความมั่นคงปลอดภัยเครื่องแม่ข่ายให้บริการ 
(Connect)</t>
  </si>
  <si>
    <t>2. ดำเนินการมาตรการความปลอดภัยของข้อมูลตามพรบ.ข้อมูลส่วนบุคคล (PDPA) และการสำรองข้อมูล (Clustering, Responsibility)</t>
  </si>
  <si>
    <t>3. ให้ความรู้ ความเข้าใจ และตระหนักถึงข้อมูลส่วนบุคคล สำหรับผู้พัฒนาระบบ และผู้ใช้ข้อมูล
(Care &amp; Share)</t>
  </si>
  <si>
    <t>1. กำหนดมาตรฐานการให้บริการระบบเครือข่าย ระบบสารสนเทศ และการให้บริการ (Collaboration)</t>
  </si>
  <si>
    <t>2. จัดหาสิ่งสนับสนุนมาตรฐานสากล (Clustering)</t>
  </si>
  <si>
    <t xml:space="preserve"> 1. กำหนดกระบวนการเป้าหมาย หน่วยงานเจ้าภาพ (Collaboration, Concentration)</t>
  </si>
  <si>
    <t>2. ปรับปรุงพัฒนาเชื่อมต่อระบบ ร่วมกับการใช้เครื่องมือสนับสนุนการทำงาน (Connect, Co-Value Creation, Convergence)</t>
  </si>
  <si>
    <t>1. กำหนดแผนการพัฒนาโครงสร้างพื้นฐานของมหาวิทยาลัยแม่โจ้สนับสนุนการสร้างมูลค่าเพิ่มให้กับสินค้าและบริการ
(Collaboration)</t>
  </si>
  <si>
    <t>2. เสริมสร้างศักยภาพการพัฒนาตามยุทธศาสตร์ให้เกิดประโยชน์สูงสุด สามารถเชื่อมต่อโครงข่ายกันได้อย่างทั่วถึง มีความมั่นคงปลอดภัยและเป็นมิตรกับสิ่งแวดล้อม (Connect, Capacity Building, Responsibility, Co-Value Creation, Concentration, Convergence)</t>
  </si>
  <si>
    <t>2. วิจัยพัฒนาระบบเทคโนโลยีนวัตกรรมด้านการให้บริการและเทคโนโลยีเพื่อการเกษตร (Convergence, Co-Value Creation)</t>
  </si>
  <si>
    <t>1. กำหนดและวางแผนพัฒนาระบบด้านนโยบายและยุทธศาสตร์
(Collaboration</t>
  </si>
  <si>
    <t>2. จัดหาสิ่งสนับสนุน
(Capacity Building, Responsibility)</t>
  </si>
  <si>
    <t>3. เชื่อมต่อการเรียนการสอนระหว่างวิทยาเขต
(Connect, Care &amp; Share)</t>
  </si>
  <si>
    <t>1. กำหนดเลือกวิทยาเขตและชุมชนเป้าหมาย(Collaboration)</t>
  </si>
  <si>
    <t>3. เผยแพร่ Care &amp; Share</t>
  </si>
  <si>
    <t>1. กำหนดกลุ่มเป้าหมาย
(Care &amp; Share)</t>
  </si>
  <si>
    <t>2. จัดทำแหล่งเผยแพร่ความรู้ระดับมาตรฐานสากล
(Connect)</t>
  </si>
  <si>
    <t>3. นำองค์ความรู้เผยแพร่ออนไลน์ (care &amp; share)</t>
  </si>
  <si>
    <t>โครงการพัฒนาสื่อและเทคโนโลยีดิจิทัลเพื่อการศึกษาและการเรียนรู้ตลอดชีวิต (MJU MOOC)</t>
  </si>
  <si>
    <t>1. วิเคราะห์โครงสร้างองค์กร
(Concentration)</t>
  </si>
  <si>
    <t xml:space="preserve">2. รวบรวมบุคลากรงานดิจิทัล (Connect, Collaboration) </t>
  </si>
  <si>
    <t>3. จัดตั้งหน่วยงานดิจิทัลระดับมหาวิทยาลัยและสร้างเครือข่ายความร่วมมือสรรหางบประมาณ(Collaboration)</t>
  </si>
  <si>
    <t>โครงการรวบรวมบุคลากรงานดิจิทัล</t>
  </si>
  <si>
    <t>โครงการจัดตั้งหน่วยงานดิจิทัล</t>
  </si>
  <si>
    <t>โครงการจัดทำแผน MJU Dashboard Requirement 3 ระดับชั้น</t>
  </si>
  <si>
    <t>โครงการพัฒนาระบบ Datacenter &amp; MJU Dashboard (Dashboard)</t>
  </si>
  <si>
    <t>โครงการสัมมนา Dashboard</t>
  </si>
  <si>
    <t>โครงการพบปะผู้เชี่ยวชาญ ฐานเรียนรู้</t>
  </si>
  <si>
    <t xml:space="preserve">โครงการพัฒนา(จัดหา) ระบบประมวลผลระดับสูงสำหรับงานวิจัย </t>
  </si>
  <si>
    <t>2. สกัดและรวบรวมองค์ความรู้ใหม่
(Co-Value Creation, Clustering)</t>
  </si>
  <si>
    <t>1. รวบรวมกลุ่มผู้เชี่ยวชาญ (Collaboration, Connect)</t>
  </si>
  <si>
    <t>3. เผยแพร่องค์ความรู้
(Care &amp; Share)</t>
  </si>
  <si>
    <t>2. พัฒนาระบบบริหารจัดการ เพื่อการพัฒนางานและการปฏิบัติงานของบุคลากรที่คล่องตัว และระบบช่วยในการตัดสินใจ(Concentration)</t>
  </si>
  <si>
    <t>โครงการพัฒนาระบบสารสนเทศเพื่อการบริหารงานคลัง E-FIN เชื่อมต่อ ภาครัฐ</t>
  </si>
  <si>
    <t>1. จัดหาหรือพัฒนารูปแบบการเรียนการสอนรูปแบบใหม่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t>
  </si>
  <si>
    <t>2. บริการรูปแบบการเรียนการสอนให้อยู่ในรูปแบบดิจิทัลสมัยใหม่ (Connect)</t>
  </si>
  <si>
    <t>3. ส่งเสริมการใช้งานระบบ (Care &amp; Share)</t>
  </si>
  <si>
    <t>โครงการระบบจัดการเรียนรู้ตลอดวิชาการสำหรับการพัฒนาทักษะสมัยใหม่แบบเปิดสำหรับสังคม</t>
  </si>
  <si>
    <t>โครงการพัฒนานวัตกรรมสำหรับการเรียนการสอนการศึกษาตลอด ชีวิต ห้องเรียนอัจฉริยะและสภาพแวดล้อม การสอนและการเรียนรู้รูปแบบใหม่</t>
  </si>
  <si>
    <t>1. จัดทำแหล่งเผยแพร่ความรู้ระดับมาตรฐานสากล
(Connect)</t>
  </si>
  <si>
    <t>2. รวบรวมองค์ความรู้จากผู้เชี่ยวชาญแต่ละแขนง (Capture Knowledge)
(convergence)</t>
  </si>
  <si>
    <t>3. เผยแพร่องค์ความรู้จากผู้เชี่ยวชาญแต่ละแขนง (Care &amp; Share)</t>
  </si>
  <si>
    <t>โครงการพัฒนาเว็บไซต์เพื่อรวบรวมองค์ความรู้ในการพัฒนาศักยภาพบุคลากร สู่การเป็นองค์กรแห่งการเรียนรู้ (Maejo share&amp;learn)</t>
  </si>
  <si>
    <t>1. เก็บข้อมูลที่จำเป็นจากลูกค้า เพื่อทำเป็นฐานข้อมูล ปรับเปลี่ยน product เพื่อตอบโจทย์และสร้างมูลค่า
(Concentration)</t>
  </si>
  <si>
    <t>2. จับมือกับพาร์ทเนอร์ที่คิดว่าเข้ากันได้กับผลิตภัณฑ์ของคุณ หรือมีเป้าหมายเดียวกัน ต้องการขยายกิจการให้เติบโตเหมือนกัน (Collaboration)</t>
  </si>
  <si>
    <t>3. สร้างความสัมพันธ์ระหว่างแบรนด์ให้แข็งแรง เชื่อมโยง product ของทั้งสองฝ่ายเพื่อทำฐานลูกค้าให้กว้างขึ้น Digital Integration Management (Digital Ecosystem)
(Connect)</t>
  </si>
  <si>
    <t>โครงการพัฒนาศูนย์ฐานการเรียนรู้ตลอดชีวิต</t>
  </si>
  <si>
    <t>บุคลากร</t>
  </si>
  <si>
    <t>ช่องทางให้ความรู้</t>
  </si>
  <si>
    <t>O กก.DSI S กองเทคโนโลยีดิจิทัล</t>
  </si>
  <si>
    <t>โครงการสัมมนาระบบ Good Governance</t>
  </si>
  <si>
    <r>
      <t>1)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นำเทคโนโลยีดิจิทัลมาเปลี่ยน Business Model ใหม่ ในภารกิจการศึกษาแบบไร้ห้องเรียน ห้องเรียนระดับโลก ในภารกิจเชิงยุทธศาสตร์ เปลี่ยนผ่านวิถีชีวิตของสังคมเกษตรกร</t>
    </r>
  </si>
  <si>
    <r>
      <t>2)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นำเทคโนโลยีดิจิทัลมาช่วยแปลงแผนพัฒนาระดับยุทธศาสตร์ลงสู่แผนปฏิบัติการ</t>
    </r>
  </si>
  <si>
    <r>
      <t>3)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นำเทคโนโลยีดิจิทัลมาช่วยปรับปรุงประสิทธิผล ในกระบวนการทำงาน และมีแผนบริหารความเสี่ยงด้านดิจิทัล</t>
    </r>
  </si>
  <si>
    <r>
      <t>4)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นำเทคโนโลยีดิจิทัลมาช่วยงานบริการเพื่อประสิทธิภาพการทำงาน (Digital Services)</t>
    </r>
  </si>
  <si>
    <r>
      <t>5)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มีโครงสร้างงานดิจิทัลในระดับมหาวิทยาลัยและมีการจัดสรรงบประมาณให้เพียงพอต่อการดำเนินภารกิจ</t>
    </r>
  </si>
  <si>
    <r>
      <t>6)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มีการพัฒนา Dashboard ทั้ง 3 ระดับชั้นในมหาวิทยาลัย ตั้งแต่ระดับงานสภามหาวิทยาลัย กรรมการบริหารและระดับคณะ</t>
    </r>
  </si>
  <si>
    <r>
      <t>7)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มีการพัฒนา Single Data เป็นฐานข้อมูลเดียวกัน และระบบการรักษาความปลอดภัยของฐานข้อมูล</t>
    </r>
  </si>
  <si>
    <r>
      <t>8)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มีการพัฒนา Digital Literacy และการพัฒนา Digital Platform เพื่อช่วยเรื่องของระบบนิเวศ Ecosystem ในการบริหารจัดการองค์กรแบบองค์รวมอย่างบูรณาการ</t>
    </r>
  </si>
  <si>
    <r>
      <t>9)</t>
    </r>
    <r>
      <rPr>
        <sz val="7"/>
        <rFont val="Times New Roman"/>
        <family val="1"/>
      </rPr>
      <t xml:space="preserve">      </t>
    </r>
    <r>
      <rPr>
        <sz val="14"/>
        <rFont val="TH SarabunIT๙"/>
        <family val="2"/>
      </rPr>
      <t>สร้างชุมชนดิจิทัล เครือข่ายในเขตพื้นที่การศึกษา (University Community Engagement) และวิทยาเขตแม่โจ้เพื่อยกระดับคุณภาพชีวิตของเกษตรกร</t>
    </r>
  </si>
  <si>
    <t>โครงการจัดทำและรวมรวมบทความวารสารแม่โจ้เทคโนโลยีสารสนเทศ มหาวิทยาลัยแม่โจ้</t>
  </si>
  <si>
    <t>โครงการวางแผนพัฒนาปแบบการเรียนการสอนรูปแบบใหม่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t>
  </si>
  <si>
    <t>โครงการกำหนดแผนพัฒนา Good Governance</t>
  </si>
  <si>
    <t>โครงการจัดทำแผน Learning Organization (Digital Academy)</t>
  </si>
  <si>
    <t>3. อบรมเทคโนโลยีดิจิทัล สนับสนุนการพัฒนา Product/Service Champion (Care &amp; Share)</t>
  </si>
  <si>
    <t>โครงการอบรมเทคโนโลยีดิจิทัล สนับสนุนการพัฒนา Product/Service Champion</t>
  </si>
  <si>
    <t>กิจกรรมเผยแพร่องค์ความรู้เผยแพร่ออนไลน์</t>
  </si>
  <si>
    <t>โครงการจัดทำแผน Digital Platform</t>
  </si>
  <si>
    <t>กิจกรรมขับเคลื่อนการพัฒนา Ditgital Platform</t>
  </si>
  <si>
    <t>โครงการรวบรวมองค์ความรู้จากผู้เชี่ยวชาญแต่ละแขนง เข้าสู่เว็บไซต์</t>
  </si>
  <si>
    <t>กิจกรรมเผยแพร่</t>
  </si>
  <si>
    <t>ลำดับ</t>
  </si>
  <si>
    <t>โครงการจัดทำแผน Digital Integration Management (Digital Ecosystem)</t>
  </si>
  <si>
    <t>ห้อง</t>
  </si>
  <si>
    <t xml:space="preserve">โครงการสัมมนา Datacenter &amp; Dashboard </t>
  </si>
  <si>
    <t xml:space="preserve">โครงการสัมมนาระบบสารสนเทศภูมิศาสตร์ </t>
  </si>
  <si>
    <t xml:space="preserve">โครงการแลกเปลี่ยนเรียนรู้ระบบสารสนเทศเพื่อการบริหารจัดการ 5 ด้าน </t>
  </si>
  <si>
    <t xml:space="preserve">โครงการจัดทำแผนพัฒนาพัฒนาด้าน Digital Literacy </t>
  </si>
  <si>
    <t xml:space="preserve">โครงการชุดการพัฒนาทักษะด้านภาษาอังกฤษพื้นฐานด้วยระบบอัจฉริยะผ่านอุปกรณ์พกพาสำหรับนักศึกษา </t>
  </si>
  <si>
    <t xml:space="preserve">โครงการชุดทดสอบทักษะความรู้เทคโนโลยีสารสนเทศและทักษะดิจิทัลสำหรับผู้ประกอบการและแรงงานของโลกอนาคต </t>
  </si>
  <si>
    <t xml:space="preserve">โครงการพัฒนากระบวนการทำงาน โดยใช้เทคโนโลยีสารสนเทศ เพิ่มประสิทธิภาพการทำงาน ให้สอดรับกับพันธกิจมหาวิทยาลัยอย่างลงตัว </t>
  </si>
  <si>
    <t xml:space="preserve">โครงการพัฒนาสมรรถนะด้าน Digital Literacy </t>
  </si>
  <si>
    <t xml:space="preserve">โครงการหมู่บ้านนักพัฒนาเกษตรดิจิทัล </t>
  </si>
  <si>
    <t xml:space="preserve">โครงการพัฒนาบุคลากรดิจิทัลใหม่เพื่อสนับสนุนงานมหาวิทยาลัยทุกระดับ </t>
  </si>
  <si>
    <t xml:space="preserve">โครงการรสำรองข้อมูลระบบสารสนเทศและไฟล์ข้อมูลดิจิทัล </t>
  </si>
  <si>
    <t xml:space="preserve">โครงการให้ความรู้ ความเข้าใจ และตระหนักถึงข้อมูลส่วนบุคคล สำหรับผู้พัฒนาระบบ และผู้ใช้ข้อมูล </t>
  </si>
  <si>
    <t xml:space="preserve">โครงการวางแผนพัฒนามาตรฐานการให้บริการระบบเครือข่าย ระบบสารสนเทศและการให้บริการ </t>
  </si>
  <si>
    <t xml:space="preserve">โครงการวิเคราะห์กระบวนงาน เพื่อ Redesign Process </t>
  </si>
  <si>
    <t xml:space="preserve">โครงการแลกเปลี่ยนเรียนรู้ระบบสารสนเทศเพื่อลดขั้นตอนการปฏิบัติงาน ลดรายจ่าย </t>
  </si>
  <si>
    <t xml:space="preserve">โครงการคัดสรรบริการและระบบการเกษตรที่โดดเด่น </t>
  </si>
  <si>
    <t xml:space="preserve">โครงการสัมมนา MJU Digital Services &amp; Innovation </t>
  </si>
  <si>
    <t xml:space="preserve">โครงการจัดทำแผนการพัฒนาโครงสร้างพื้นฐานของมหาวิทยาลัยแม่โจ้รองรับการขยายตัวของฟาร์มอัจฉริยะ </t>
  </si>
  <si>
    <t xml:space="preserve">โครงการสัมมนาระบบสารสนเทศเพื่อการขับเคลื่อนแผนยุทธศาสตร์ </t>
  </si>
  <si>
    <t xml:space="preserve">โครงการสร้างเครือข่ายชุมชนดิจิทัล </t>
  </si>
  <si>
    <t xml:space="preserve">โครงการเข้าร่วมเครือข่ายองค์กรทั้งภายในและภายนอกองค์กร Capacity การพัฒนามหาวิทยาลัยไปสู่การเป็นมหาวิทยาลัยดิจิทัล </t>
  </si>
  <si>
    <t xml:space="preserve">โครงการจัดทำแผนพัฒนาหลักสูตรการเรียนรู้ตลอดวิชาการสำหรับการพัฒนาทักษะสมัยใหม่แบบเปิดสำหรับสังคม </t>
  </si>
  <si>
    <t xml:space="preserve">กิจกรรมเผยแพร่ Digital Content </t>
  </si>
  <si>
    <t xml:space="preserve">โครงการจัดทำแผนการพัฒนาโครงสร้างพื้นฐานของมหาวิทยาลัยแม่โจ้รองรับการพัฒนา Product/Service Champion </t>
  </si>
  <si>
    <t xml:space="preserve">กิจกรรม MOU </t>
  </si>
  <si>
    <t xml:space="preserve">กิจกรรมสร้างแบรนด์ </t>
  </si>
  <si>
    <t xml:space="preserve">โครงการจัดหาโปรแกรมสนับสนุนการทำงานทางภูมิศาสตร์ (GIS) </t>
  </si>
  <si>
    <t xml:space="preserve">โครงการระบบวิเคราะห์ความคิดเห็นและข่าวสารบนระบบสื่อสังคมออนไลน์เพื่อการพัฒนายุทธศาสตร์ทางด้านการตลาดเพื่อการเกษตรแบบดิจิทัล </t>
  </si>
  <si>
    <t xml:space="preserve">โครงการระบบจัดการเรียนรู้ตลอดวิชาการสำหรับการพัฒนาทักษะสมัยใหม่แบบเปิดสำหรับสังคม (Microsoft Community Training for Cloud MOOC) </t>
  </si>
  <si>
    <t xml:space="preserve">โครงการพัฒนาระบบสารสนเทศด้านอาคารสถานที่เชื่อมต่อระบบฐานข้อมูลเชิงพื้นที่ </t>
  </si>
  <si>
    <t xml:space="preserve">โครงการปรับปรุงฐานข้อมูลที่ดินและทรัพย์สินรวมถึงโครงสร้างพื้นฐานและสาธารณูปโภคด้วยระบบสารสนเทศภูมิศาสตร์ มหาวิทยาลัยแม่โจ้ (MJU ONE MAP) </t>
  </si>
  <si>
    <t xml:space="preserve">โครงการพัฒนาระบบสารสนเทศเพื่อการบริหารจัดการ </t>
  </si>
  <si>
    <t xml:space="preserve">โครงการพัฒนาระบบสารสนเทศเพื่อการบริการนักศึกษา </t>
  </si>
  <si>
    <t xml:space="preserve">โครงการพัฒนาระบบสารสนเทศด้านวิจัยและบริการวิชาการ </t>
  </si>
  <si>
    <t xml:space="preserve">โครงการพัฒนาระบบสารสนเทศด้านการเงิน </t>
  </si>
  <si>
    <t xml:space="preserve">โครงการพัฒนาระบบสารสนเทศด้านอาคารสถานที่ </t>
  </si>
  <si>
    <t xml:space="preserve">โครงการปรับปรุงชุดฐานข้อมูลตามมาตรฐานสากลที่มีการเปิดเผยข้อมูลผ่านศูนย์ข้อมูลเปิด ด้านการศึกษา </t>
  </si>
  <si>
    <t xml:space="preserve">โครงการเพิ่มประสิทธิภาพระบบตรวจสอบเวลาทำงาน </t>
  </si>
  <si>
    <t xml:space="preserve">โครงการพัฒนาระบบยานพาหนะ </t>
  </si>
  <si>
    <t xml:space="preserve">โครงการเชื่อมต่อระบบ digital Signature กับระบบสารสนเทศเพื่อการบริหารจัดการ </t>
  </si>
  <si>
    <t xml:space="preserve">โครงการพัฒนาระบบเพื่อลดขั้นตอนลดรายจ่าย </t>
  </si>
  <si>
    <t xml:space="preserve">โครงการจัดทำแผนพัฒนาระบบสารสนเทศเพื่อการขับเคลื่อนแผนยุทธศาสตร์ </t>
  </si>
  <si>
    <t xml:space="preserve">โครงการปรับปรุงและพัฒนาระบบสารสนเทศด้านการขับเคลื่อนแผนและยุทธศาสตร์ </t>
  </si>
  <si>
    <t xml:space="preserve">โครงการปรับปรุงห้องศูนย์ข้อมูลกลาง (Datacenter) เพื่อความมั่นคงปลอดภัยของข้อมูลศูนย์กลาง </t>
  </si>
  <si>
    <t xml:space="preserve">โครงการจัดหาครุภัณฑ์เพื่อการพัฒนาระบบสารสนเทศ </t>
  </si>
  <si>
    <t xml:space="preserve">โครงการปรับปรุงระบบความปลอดภัยข้อมูลของมหาวิทยาลัยรองรับพรบ.ข้อมูลส่วนบุคคล </t>
  </si>
  <si>
    <t xml:space="preserve">โครงการพัฒนาระบบ UniConn </t>
  </si>
  <si>
    <t xml:space="preserve">โครงการพัฒนามาตรฐานการให้บริการระบบเครือข่าย ระบบสารสนเทศและการให้บริการ </t>
  </si>
  <si>
    <t xml:space="preserve">โครงการจัดสิ่งสนับสนุนเพื่อการวิจัยด้าน Digital Service (Digital Service Work Shop space) </t>
  </si>
  <si>
    <t xml:space="preserve">โครงการปรับปรุงโครงสร้างพื้นฐานของมหาวิทยาลัยแม่โจ้รองรับการขยายตัวของฟาร์มอัจฉริยะ </t>
  </si>
  <si>
    <t xml:space="preserve">โครงการจัดทำห้องการเรียนการสอนระหว่างวิทยาเขต </t>
  </si>
  <si>
    <t xml:space="preserve">โครงการปรับปรุงโครงสร้างพื้นฐานของมหาวิทยาลัยแม่โจ้รองรับการพัฒนาต้นแบบผลิตภัณฑ์หรือบริการ Product/Service Champion </t>
  </si>
  <si>
    <t xml:space="preserve">โครงการเชื่อมต่อเครือข่ายระบบการเรียนการสอนระหว่างวิทยาเขต </t>
  </si>
  <si>
    <t>งบประมาณโครงการ (ล้านบาท)</t>
  </si>
  <si>
    <t>รวมทั้งสิ้น</t>
  </si>
  <si>
    <t xml:space="preserve">โครงการวิจัยพัฒนานวัตกรรมเทคโนโลยีเพื่อการเกษตร </t>
  </si>
  <si>
    <t>3. วิจัยพัฒนา Product/Service Value Creation
(Care &amp; Share)</t>
  </si>
  <si>
    <t>โครงการวิจัยพัฒนานวัตกรรม</t>
  </si>
  <si>
    <t>Product/Service Value Creation</t>
  </si>
  <si>
    <t>Digital Content</t>
  </si>
  <si>
    <t>Product/Service Champion</t>
  </si>
  <si>
    <t>Technology Reach Level (Learning Innovation)</t>
  </si>
  <si>
    <t>New Knowledge</t>
  </si>
  <si>
    <t>World Classroom Future Education</t>
  </si>
  <si>
    <t>Learning Organization (Digital Academy)</t>
  </si>
  <si>
    <t>Digital Administration</t>
  </si>
  <si>
    <t>Re-Design Process</t>
  </si>
  <si>
    <t>Digital Service Innovation</t>
  </si>
  <si>
    <t>Matrix Structure (SPO)</t>
  </si>
  <si>
    <t>Digital Integration Management (Digital Ecosystem)</t>
  </si>
  <si>
    <t>Dashboard</t>
  </si>
  <si>
    <t>Single Data</t>
  </si>
  <si>
    <t>ERP</t>
  </si>
  <si>
    <t>Digital Security</t>
  </si>
  <si>
    <t>Digital Standard</t>
  </si>
  <si>
    <t>Digital Literary</t>
  </si>
  <si>
    <t>Digital Platform</t>
  </si>
  <si>
    <t>Network</t>
  </si>
  <si>
    <t>Good Governance</t>
  </si>
  <si>
    <t>Digital Linkage</t>
  </si>
  <si>
    <t>โครงการวางแผนการพัฒนา Technology Reach Level (Learning Innovation)</t>
  </si>
  <si>
    <t>กิจกรรมรวบรวมผู้เชี่ยวชาญ</t>
  </si>
  <si>
    <t>ระบบและเทคโนโลยีสารสนเทศที่ต้องการ (ส่วนกลาง)</t>
  </si>
  <si>
    <t>จำนวนบุคลากรที่ต้องการ (คน)</t>
  </si>
  <si>
    <t>งบประมาณบุคลากร</t>
  </si>
  <si>
    <t>เฉพาะที่ต้องการเพิ่ม</t>
  </si>
  <si>
    <t>ต้องการ</t>
  </si>
  <si>
    <t>เดิม</t>
  </si>
  <si>
    <t>เพิ่ม</t>
  </si>
  <si>
    <t>กอง DT</t>
  </si>
  <si>
    <t>หน่วยงาน</t>
  </si>
  <si>
    <t>ด้านโครงสร้างพื้นฐานเพื่อรองรับยุทธศาสตร์</t>
  </si>
  <si>
    <t>ด้านการออกแบบฐานข้อมูลและพัฒนาระบบสารสนเทศ</t>
  </si>
  <si>
    <t>ด้านการออกแบบพัฒนาสื่อสารสนเทศและสนับสนุนการเรียนการสอน</t>
  </si>
  <si>
    <t>ด้านพัฒนาความรู้และทักษะ ICT</t>
  </si>
  <si>
    <t>15,000 บาท 12 เดือน ต่อคน</t>
  </si>
  <si>
    <t>ด้านการพัฒนาทรัพยากรมนุษย์</t>
  </si>
  <si>
    <t>ด้านซอฟต์แวร์</t>
  </si>
  <si>
    <t>ด้านฐานข้อมูล</t>
  </si>
  <si>
    <t>ด้านฮาร์ดแวร์</t>
  </si>
  <si>
    <t>การจัดเตรียมทรัพยากร</t>
  </si>
  <si>
    <t>Strategy</t>
  </si>
  <si>
    <t>1. Single Data 20%</t>
  </si>
  <si>
    <t>2.  ฐานข้อมูลอาคาร รองรับข้อมูลด้านพลังงาน</t>
  </si>
  <si>
    <t>1.Single Data 40%</t>
  </si>
  <si>
    <t>2.MJU ONE MAP 25%</t>
  </si>
  <si>
    <t>3.ฐานข้อมูลอาคาร รองรับ GIS 25%</t>
  </si>
  <si>
    <t>1. Single Data 60%</t>
  </si>
  <si>
    <t>2.MJU ONE MAP 50%</t>
  </si>
  <si>
    <t>3.ฐานข้อมูลอาคาร รองรับ GIS 50%</t>
  </si>
  <si>
    <t>1.Single Data 80%</t>
  </si>
  <si>
    <t>2.MJU ONE MAP75%</t>
  </si>
  <si>
    <t>3.ฐานข้อมูลอาคาร รองรับ GIS 75%</t>
  </si>
  <si>
    <t>1.Single Data 100%</t>
  </si>
  <si>
    <t>2.MJU ONE MAP 100%</t>
  </si>
  <si>
    <t>3.ฐานข้อมูลอาคาร รองรับ GIS 100%</t>
  </si>
  <si>
    <t>1. ERP ใหม่ 2 ระบบ</t>
  </si>
  <si>
    <t>1. Up/Re Skill ICT นักศึกษา/บุคลากร/เกษตรกร</t>
  </si>
  <si>
    <t>2.ชุดทักษะภาษาอังกฤษบนอุปกรณ์พกพา</t>
  </si>
  <si>
    <t>3,ชุดทดสอบ ICT</t>
  </si>
  <si>
    <t xml:space="preserve">1. สัมมนาความรู้ ความเข้าใจ PDPA </t>
  </si>
  <si>
    <t>1.Uniconn</t>
  </si>
  <si>
    <t>1.Digital Signature</t>
  </si>
  <si>
    <t>2.ปรับปรุงชุดฐานข้อมูลข้อมูลเปิด</t>
  </si>
  <si>
    <t>1.ปรับปรุงชุดฐานข้อมูลข้อมูลเปิด</t>
  </si>
  <si>
    <t>1. ระบบตรวจสอบเวลาทำงาน 50%</t>
  </si>
  <si>
    <t>2. ระบบยานพาหนะ 50% แทนกระดาษ/Excell</t>
  </si>
  <si>
    <t>1.ERP &amp; Digital Signature</t>
  </si>
  <si>
    <t>2.ระบบ Re-Design Process ใหม่ 1 ระบบ</t>
  </si>
  <si>
    <t>1. Digtital Service</t>
  </si>
  <si>
    <t>1.Infra. Smart Farm Center</t>
  </si>
  <si>
    <t>1.Infra. Smart Farm 1 แห่ง</t>
  </si>
  <si>
    <t xml:space="preserve">1.SCG </t>
  </si>
  <si>
    <t>2.KPI</t>
  </si>
  <si>
    <t>1.ห้องเรียนระหว่างวิทยาเขตแพร่</t>
  </si>
  <si>
    <t xml:space="preserve">1.Microsoft Community Training for Cloud MOOC  </t>
  </si>
  <si>
    <t>1.Infra to Product/Service Champion</t>
  </si>
  <si>
    <t>1. เว็บไซต์วารสารแม่โจ้เทคโนโลยีสารสนเทศ</t>
  </si>
  <si>
    <t>1.MJU Mooc</t>
  </si>
  <si>
    <t>1. ยกระดับโครงสร้างงานภาพรวมของมหาวิทยาลัย</t>
  </si>
  <si>
    <t xml:space="preserve">Leadership Human to 5 MJU Digital PlatformธTraning </t>
  </si>
  <si>
    <t>1. MJU Dashboard 20%</t>
  </si>
  <si>
    <t>1. MJU Dashboard 40%</t>
  </si>
  <si>
    <t>1. MJU Dashboard 60%</t>
  </si>
  <si>
    <t>1. MJU Dashboard 80%</t>
  </si>
  <si>
    <t>1. MJU Dashboard 100%</t>
  </si>
  <si>
    <t>2.ระบบวิเคราะห์และแสดงผลหลายมิติต่อยอดงานวิจัย</t>
  </si>
  <si>
    <t>1. Market Online</t>
  </si>
  <si>
    <t>1.Market Online</t>
  </si>
  <si>
    <t>1.Capture Knowledge</t>
  </si>
  <si>
    <t>1. ระบบแผนพัฒนารายบุคคลรายบุคคลออนไลน์</t>
  </si>
  <si>
    <t xml:space="preserve">2.ระบบสารสนเทศการประเมินผลการปฏิบัติงาน </t>
  </si>
  <si>
    <t>1.Good Governance ใหม่ 1 ระบบ</t>
  </si>
  <si>
    <t>2.E-Fin เชื่อมต่อภาครัฐด้านการคลัง</t>
  </si>
  <si>
    <t>1.Microsoft Campus License</t>
  </si>
  <si>
    <t>2. ซอฟต์แวร์ลิขสิทธิ์</t>
  </si>
  <si>
    <t>2.ซอฟต์แวร์ลิขสิทธิ์</t>
  </si>
  <si>
    <t>3.Digital Assessment Platform</t>
  </si>
  <si>
    <t>4.HyFlex Learning Platform</t>
  </si>
  <si>
    <t>5.Virtual Classroom</t>
  </si>
  <si>
    <t>5.Virtual Classroom 50%</t>
  </si>
  <si>
    <t>5.Virtual Classroom 100%</t>
  </si>
  <si>
    <t>1.Website Maejo Share&amp;Learn</t>
  </si>
  <si>
    <t>1.เว็บไซต์ศูนย์ฐานเรียนรู้</t>
  </si>
  <si>
    <t>Capital</t>
  </si>
  <si>
    <t>1.Plan Digital U.</t>
  </si>
  <si>
    <t>1.Plan for 22 Strategy</t>
  </si>
  <si>
    <t>2.ปรับปรุงห้อง Datacenter</t>
  </si>
  <si>
    <t>3.Database Backup</t>
  </si>
  <si>
    <t>4.GIS Software</t>
  </si>
  <si>
    <t>5.ระบบประมวลผลงานวิจัย</t>
  </si>
  <si>
    <t>6.จัดโครงสร้างงานดิจิทัล</t>
  </si>
  <si>
    <t>7.Studio Software</t>
  </si>
  <si>
    <t>2.ระบบความปลอดภัยข้อมูลรองรับ PDPA</t>
  </si>
  <si>
    <t>3.ปรับปรุงศูนย์ข้อมูลกลางเพื่อรองรับการเรียนการสอนแบบไฮบริด</t>
  </si>
  <si>
    <r>
      <t>เพื่อ</t>
    </r>
    <r>
      <rPr>
        <sz val="16"/>
        <color rgb="FF000000"/>
        <rFont val="TH SarabunIT๙"/>
        <family val="2"/>
      </rPr>
      <t>พัฒนา Single Data เป็นฐานข้อมูลเดียวกัน</t>
    </r>
  </si>
  <si>
    <t>เพื่อพัฒนาระบบสารสนเทศเพื่อการบริหารจัดการ</t>
  </si>
  <si>
    <t>เพื่อพัฒนาทักษะนักศึกษา บุคลากร เกษตรกร</t>
  </si>
  <si>
    <t>เพื่อให้มีระบบการรักษาความปลอดภัยของฐานข้อมูล</t>
  </si>
  <si>
    <t>เพื่อให้มี Digital Standard มาใช้ในการดำเนินงานด้านดิจิทัลเทคโนโลยีในมหาวิทยาลัย</t>
  </si>
  <si>
    <t>เพื่อลดขั้นตอนการปฏิบัติงาน ลดรายจ่าย</t>
  </si>
  <si>
    <t>เพื่อพัฒนาองค์ความรู้และเทคโนโลยีทันสมัย</t>
  </si>
  <si>
    <t>เพื่อให้มีดิจิทัลเทคโนโลยีสนับสนุนการสร้างมูลค่าเพิ่มให้กับสินค้าและบริการ</t>
  </si>
  <si>
    <r>
      <t>เพื่อให้มี</t>
    </r>
    <r>
      <rPr>
        <sz val="16"/>
        <color rgb="FF000000"/>
        <rFont val="TH SarabunIT๙"/>
        <family val="2"/>
      </rPr>
      <t>ดิจิทัลเทคโนโลยีมาช่วยแปลงแผนพัฒนาระดับยุทธศาสตร์ลงสู่แผนปฏิบัติการ</t>
    </r>
  </si>
  <si>
    <t>เพื่อเชื่อมโยงเครือข่ายในเขตพื้นที่การศึกษาและวิทยาเขตแม่โจ้</t>
  </si>
  <si>
    <t>เพื่อพัฒนาองค์ความรู้และเทคโนโลยีทันสมัย และการแข่งขันได้ พึ่งพาตนเอง อยู่รอดเติบโต</t>
  </si>
  <si>
    <t>เพื่อให้มีดิจิทัลเทคโนโลยีสนับสนุนการพัฒนาต้นแบบผลิตภัณฑ์หรือบริการ Product/Service Champion</t>
  </si>
  <si>
    <t>เพื่อให้มีช่องทางเข้าถึงองค์ความรู้และนวัตกรรม</t>
  </si>
  <si>
    <t>เพื่อให้มีโครงสร้างงานดิจิทัลในระดับมหาวิทยาลัย</t>
  </si>
  <si>
    <t>เพื่อให้มี Digital Platform สนับสนุนการบริหารจัดการแบบองค์รวมอย่างบูรณาการ</t>
  </si>
  <si>
    <r>
      <t>เพื่อให้มีระบบสนับสนุนการตัดสินใจ</t>
    </r>
    <r>
      <rPr>
        <sz val="16"/>
        <color rgb="FF000000"/>
        <rFont val="TH SarabunIT๙"/>
        <family val="2"/>
      </rPr>
      <t xml:space="preserve">ทั้ง 3 ระดับชั้นในมหาวิทยาลัย </t>
    </r>
  </si>
  <si>
    <t>เพื่อยกระดับคุณภาพชีวิตของเกษตรกร</t>
  </si>
  <si>
    <t>เพื่อให้มีระบบการบริหารจัดการองค์กรแบบองค์รวมอย่างบูรณาการ</t>
  </si>
  <si>
    <r>
      <t>เพื่อ</t>
    </r>
    <r>
      <rPr>
        <sz val="16"/>
        <color rgb="FF000000"/>
        <rFont val="TH SarabunIT๙"/>
        <family val="2"/>
      </rPr>
      <t>นำดิจิทัลเทคโนโลยี</t>
    </r>
    <r>
      <rPr>
        <sz val="16"/>
        <color theme="1"/>
        <rFont val="TH SarabunIT๙"/>
        <family val="2"/>
      </rPr>
      <t>พัฒนารูปแบบการเรียนการสอนแบบไร้ห้องเรียน ห้องเรียนเสมือนจริง และ Co-Working Space</t>
    </r>
  </si>
  <si>
    <t>เพื่อนำดิจิทัลเทคโนโลยีสนับสนุนการพัฒนาองค์กรแห่งการเรียนรู้</t>
  </si>
  <si>
    <r>
      <t>เพื่อพัฒนา</t>
    </r>
    <r>
      <rPr>
        <sz val="16"/>
        <color rgb="FF000000"/>
        <rFont val="TH SarabunIT๙"/>
        <family val="2"/>
      </rPr>
      <t>ระบบนิเวศ Ecosystem ในการบริหารจัดการองค์กรแบบองค์รวมอย่างบูรณาการ</t>
    </r>
  </si>
  <si>
    <t>Product/Service  Value Creation</t>
  </si>
  <si>
    <r>
      <rPr>
        <sz val="7"/>
        <color rgb="FF000000"/>
        <rFont val="Times New Roman"/>
        <family val="1"/>
      </rPr>
      <t xml:space="preserve"> </t>
    </r>
    <r>
      <rPr>
        <sz val="16"/>
        <color theme="1"/>
        <rFont val="TH SarabunIT๙"/>
        <family val="2"/>
      </rPr>
      <t>Digital Literary</t>
    </r>
  </si>
  <si>
    <r>
      <rPr>
        <sz val="7"/>
        <color rgb="FF000000"/>
        <rFont val="Times New Roman"/>
        <family val="1"/>
      </rPr>
      <t xml:space="preserve"> </t>
    </r>
    <r>
      <rPr>
        <sz val="16"/>
        <color theme="1"/>
        <rFont val="TH SarabunIT๙"/>
        <family val="2"/>
      </rPr>
      <t>Digital Security</t>
    </r>
  </si>
  <si>
    <t>Digital Integration Management  (Digital Ecosystem)</t>
  </si>
  <si>
    <t>Technology Reach Level  (Learning Innovation)</t>
  </si>
  <si>
    <t>World Classroom  Future Education</t>
  </si>
  <si>
    <t>ความต้องบุคลากรเพิ่ม</t>
  </si>
  <si>
    <t>ปี</t>
  </si>
  <si>
    <t>งบประมาณบุคลากร
เฉพาะที่ต้องการเพิ่ม
(ล้านบาท)</t>
  </si>
  <si>
    <t>ยอดรวม</t>
  </si>
  <si>
    <t>ความต้องการบุคลากร</t>
  </si>
  <si>
    <t>นักวิชาการคอมพิวเตอร์</t>
  </si>
  <si>
    <t>วิศวกรคอมพวิเตอร์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</si>
</sst>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rgb="FF000000"/>
      <name val="TH SarabunIT๙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1"/>
      <name val="Calibri"/>
      <family val="2"/>
      <scheme val="minor"/>
    </font>
    <font>
      <sz val="14"/>
      <name val="TH SarabunIT๙"/>
      <family val="2"/>
    </font>
    <font>
      <sz val="7"/>
      <name val="Times New Roman"/>
      <family val="1"/>
    </font>
    <font>
      <sz val="16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b/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Calibri"/>
      <family val="2"/>
      <scheme val="minor"/>
    </font>
    <font>
      <sz val="14"/>
      <color rgb="FFC00000"/>
      <name val="TH SarabunIT๙"/>
      <family val="2"/>
    </font>
    <font>
      <sz val="14"/>
      <color rgb="FFFF0000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color rgb="FF000000"/>
      <name val="TH SarabunIT๙"/>
      <family val="2"/>
    </font>
    <font>
      <sz val="7"/>
      <color rgb="FF000000"/>
      <name val="Times New Roman"/>
      <family val="1"/>
    </font>
    <font>
      <sz val="16"/>
      <color rgb="FF000000"/>
      <name val="TH SarabunIT๙"/>
      <family val="1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5" tint="-0.249977111117893"/>
      <name val="TH SarabunPSK"/>
      <family val="2"/>
    </font>
    <font>
      <sz val="14"/>
      <color rgb="FFC00000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440">
    <xf numFmtId="0" fontId="0" fillId="0" borderId="0" xfId="0"/>
    <xf numFmtId="0" fontId="2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 vertical="top"/>
    </xf>
    <xf numFmtId="2" fontId="2" fillId="0" borderId="0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2" fontId="1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5" fillId="0" borderId="1" xfId="0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vertical="top" wrapText="1"/>
    </xf>
    <xf numFmtId="2" fontId="5" fillId="0" borderId="3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2" fontId="5" fillId="0" borderId="3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2" fontId="5" fillId="0" borderId="6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/>
    </xf>
    <xf numFmtId="2" fontId="15" fillId="0" borderId="3" xfId="0" applyNumberFormat="1" applyFont="1" applyBorder="1" applyAlignment="1">
      <alignment horizontal="right" vertical="top"/>
    </xf>
    <xf numFmtId="2" fontId="15" fillId="0" borderId="3" xfId="0" applyNumberFormat="1" applyFont="1" applyBorder="1" applyAlignment="1">
      <alignment horizontal="left" vertical="top"/>
    </xf>
    <xf numFmtId="0" fontId="7" fillId="0" borderId="7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left" vertical="top"/>
    </xf>
    <xf numFmtId="2" fontId="14" fillId="0" borderId="7" xfId="0" applyNumberFormat="1" applyFont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0" fontId="5" fillId="0" borderId="5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/>
    </xf>
    <xf numFmtId="2" fontId="1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0" fontId="18" fillId="0" borderId="9" xfId="0" applyFont="1" applyBorder="1" applyAlignment="1">
      <alignment horizontal="center" vertical="top" wrapText="1"/>
    </xf>
    <xf numFmtId="0" fontId="12" fillId="0" borderId="15" xfId="0" applyFont="1" applyFill="1" applyBorder="1" applyAlignment="1">
      <alignment horizontal="righ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14" xfId="0" applyFont="1" applyBorder="1" applyAlignment="1">
      <alignment horizontal="right" vertical="top" wrapText="1"/>
    </xf>
    <xf numFmtId="0" fontId="12" fillId="0" borderId="9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3" xfId="0" applyFont="1" applyFill="1" applyBorder="1" applyAlignment="1">
      <alignment horizontal="left"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2" fillId="0" borderId="8" xfId="0" applyFont="1" applyFill="1" applyBorder="1" applyAlignment="1">
      <alignment horizontal="right" vertical="top" wrapText="1"/>
    </xf>
    <xf numFmtId="0" fontId="12" fillId="0" borderId="10" xfId="0" applyFont="1" applyFill="1" applyBorder="1" applyAlignment="1">
      <alignment horizontal="right" vertical="top" wrapText="1"/>
    </xf>
    <xf numFmtId="0" fontId="12" fillId="0" borderId="12" xfId="0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left" vertical="top"/>
    </xf>
    <xf numFmtId="1" fontId="17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vertical="top" wrapText="1"/>
    </xf>
    <xf numFmtId="2" fontId="17" fillId="0" borderId="1" xfId="0" applyNumberFormat="1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2" fontId="13" fillId="0" borderId="1" xfId="0" applyNumberFormat="1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vertical="top"/>
    </xf>
    <xf numFmtId="2" fontId="13" fillId="0" borderId="1" xfId="0" applyNumberFormat="1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0" fontId="13" fillId="0" borderId="7" xfId="0" applyFont="1" applyBorder="1" applyAlignment="1">
      <alignment horizontal="left" vertical="top"/>
    </xf>
    <xf numFmtId="2" fontId="20" fillId="0" borderId="1" xfId="0" applyNumberFormat="1" applyFont="1" applyBorder="1" applyAlignment="1">
      <alignment vertical="top"/>
    </xf>
    <xf numFmtId="0" fontId="17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13" xfId="0" applyFont="1" applyBorder="1" applyAlignment="1">
      <alignment horizontal="left" vertical="top" wrapText="1"/>
    </xf>
    <xf numFmtId="2" fontId="13" fillId="0" borderId="0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1" fontId="17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/>
    </xf>
    <xf numFmtId="0" fontId="13" fillId="0" borderId="7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2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/>
    </xf>
    <xf numFmtId="2" fontId="13" fillId="0" borderId="1" xfId="0" applyNumberFormat="1" applyFont="1" applyFill="1" applyBorder="1" applyAlignment="1">
      <alignment horizontal="right" vertical="top" wrapText="1"/>
    </xf>
    <xf numFmtId="2" fontId="21" fillId="0" borderId="1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3" fillId="0" borderId="1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2" fontId="13" fillId="0" borderId="7" xfId="0" applyNumberFormat="1" applyFont="1" applyBorder="1" applyAlignment="1">
      <alignment horizontal="right" vertical="top"/>
    </xf>
    <xf numFmtId="2" fontId="13" fillId="0" borderId="7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right" vertical="top"/>
    </xf>
    <xf numFmtId="0" fontId="17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2" fontId="13" fillId="0" borderId="7" xfId="0" applyNumberFormat="1" applyFont="1" applyBorder="1" applyAlignment="1">
      <alignment vertical="top" wrapText="1"/>
    </xf>
    <xf numFmtId="0" fontId="17" fillId="0" borderId="6" xfId="0" applyFont="1" applyBorder="1" applyAlignment="1">
      <alignment wrapText="1"/>
    </xf>
    <xf numFmtId="0" fontId="22" fillId="0" borderId="7" xfId="0" applyFont="1" applyBorder="1" applyAlignment="1">
      <alignment vertical="top" wrapText="1"/>
    </xf>
    <xf numFmtId="2" fontId="13" fillId="0" borderId="0" xfId="0" applyNumberFormat="1" applyFont="1" applyAlignment="1">
      <alignment vertical="top"/>
    </xf>
    <xf numFmtId="1" fontId="4" fillId="0" borderId="1" xfId="0" applyNumberFormat="1" applyFont="1" applyBorder="1" applyAlignment="1">
      <alignment horizontal="right" vertical="top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/>
    <xf numFmtId="0" fontId="17" fillId="0" borderId="1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vertical="top" wrapText="1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30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justify" vertical="top" wrapText="1"/>
    </xf>
    <xf numFmtId="0" fontId="25" fillId="0" borderId="0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28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/>
    </xf>
    <xf numFmtId="0" fontId="0" fillId="0" borderId="0" xfId="0" applyFont="1"/>
    <xf numFmtId="0" fontId="0" fillId="0" borderId="0" xfId="0" applyBorder="1"/>
    <xf numFmtId="0" fontId="28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right"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43" fontId="28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32" fillId="0" borderId="0" xfId="0" applyFont="1"/>
    <xf numFmtId="0" fontId="35" fillId="0" borderId="0" xfId="0" applyFont="1" applyFill="1" applyAlignment="1">
      <alignment vertical="top"/>
    </xf>
    <xf numFmtId="0" fontId="34" fillId="2" borderId="1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vertical="top"/>
    </xf>
    <xf numFmtId="2" fontId="35" fillId="2" borderId="1" xfId="0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6" xfId="0" applyFont="1" applyFill="1" applyBorder="1" applyAlignment="1">
      <alignment vertical="top" wrapText="1"/>
    </xf>
    <xf numFmtId="0" fontId="36" fillId="0" borderId="2" xfId="0" applyFont="1" applyFill="1" applyBorder="1" applyAlignment="1">
      <alignment horizontal="left" vertical="top" wrapText="1"/>
    </xf>
    <xf numFmtId="0" fontId="36" fillId="0" borderId="7" xfId="0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vertical="top"/>
    </xf>
    <xf numFmtId="0" fontId="36" fillId="0" borderId="3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vertical="top" wrapText="1"/>
    </xf>
    <xf numFmtId="0" fontId="35" fillId="0" borderId="2" xfId="0" applyFont="1" applyFill="1" applyBorder="1" applyAlignment="1">
      <alignment vertical="top" wrapText="1"/>
    </xf>
    <xf numFmtId="0" fontId="35" fillId="0" borderId="4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2" xfId="0" applyFont="1" applyFill="1" applyBorder="1" applyAlignment="1">
      <alignment horizontal="left" vertical="top"/>
    </xf>
    <xf numFmtId="0" fontId="36" fillId="0" borderId="4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top" wrapText="1"/>
    </xf>
    <xf numFmtId="0" fontId="36" fillId="0" borderId="0" xfId="0" applyFont="1" applyFill="1" applyAlignment="1">
      <alignment vertical="top"/>
    </xf>
    <xf numFmtId="0" fontId="36" fillId="0" borderId="1" xfId="0" applyFont="1" applyFill="1" applyBorder="1" applyAlignment="1">
      <alignment vertical="top"/>
    </xf>
    <xf numFmtId="0" fontId="35" fillId="0" borderId="0" xfId="0" applyFont="1" applyFill="1" applyAlignment="1">
      <alignment horizontal="left"/>
    </xf>
    <xf numFmtId="0" fontId="37" fillId="0" borderId="3" xfId="0" applyFont="1" applyFill="1" applyBorder="1" applyAlignment="1"/>
    <xf numFmtId="0" fontId="37" fillId="0" borderId="14" xfId="0" applyFont="1" applyFill="1" applyBorder="1" applyAlignment="1">
      <alignment vertical="top" wrapText="1"/>
    </xf>
    <xf numFmtId="0" fontId="37" fillId="0" borderId="12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vertical="top" wrapText="1"/>
    </xf>
    <xf numFmtId="0" fontId="36" fillId="0" borderId="0" xfId="0" applyFont="1" applyFill="1" applyAlignment="1">
      <alignment horizontal="left"/>
    </xf>
    <xf numFmtId="0" fontId="36" fillId="0" borderId="1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Alignment="1">
      <alignment horizontal="left" vertical="top" wrapText="1"/>
    </xf>
    <xf numFmtId="0" fontId="35" fillId="0" borderId="12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center" wrapText="1"/>
    </xf>
    <xf numFmtId="0" fontId="37" fillId="0" borderId="15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vertical="center" wrapText="1"/>
    </xf>
    <xf numFmtId="0" fontId="37" fillId="0" borderId="2" xfId="0" applyFont="1" applyFill="1" applyBorder="1" applyAlignment="1"/>
    <xf numFmtId="0" fontId="36" fillId="0" borderId="2" xfId="0" applyFont="1" applyFill="1" applyBorder="1" applyAlignment="1">
      <alignment vertical="center" wrapText="1"/>
    </xf>
    <xf numFmtId="0" fontId="36" fillId="0" borderId="3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right" vertical="top"/>
    </xf>
    <xf numFmtId="0" fontId="17" fillId="0" borderId="7" xfId="0" applyFont="1" applyBorder="1" applyAlignment="1">
      <alignment horizontal="right" vertical="top"/>
    </xf>
    <xf numFmtId="2" fontId="17" fillId="0" borderId="1" xfId="0" applyNumberFormat="1" applyFont="1" applyBorder="1" applyAlignment="1">
      <alignment horizontal="center" vertical="top" wrapText="1"/>
    </xf>
    <xf numFmtId="0" fontId="17" fillId="0" borderId="6" xfId="0" applyFont="1" applyBorder="1" applyAlignment="1">
      <alignment vertical="top"/>
    </xf>
    <xf numFmtId="0" fontId="17" fillId="0" borderId="7" xfId="0" applyFont="1" applyBorder="1" applyAlignment="1">
      <alignment vertical="top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37" fillId="0" borderId="10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12" xfId="0" applyFont="1" applyFill="1" applyBorder="1" applyAlignment="1">
      <alignment horizontal="center" vertical="top" wrapText="1"/>
    </xf>
    <xf numFmtId="0" fontId="37" fillId="0" borderId="13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 wrapText="1"/>
    </xf>
    <xf numFmtId="0" fontId="34" fillId="2" borderId="3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left" vertical="top" wrapText="1"/>
    </xf>
    <xf numFmtId="0" fontId="36" fillId="0" borderId="5" xfId="0" applyFont="1" applyFill="1" applyBorder="1" applyAlignment="1">
      <alignment horizontal="left" vertical="top" wrapText="1"/>
    </xf>
    <xf numFmtId="0" fontId="36" fillId="0" borderId="7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center" wrapText="1"/>
    </xf>
    <xf numFmtId="0" fontId="37" fillId="0" borderId="4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center" vertical="top"/>
    </xf>
    <xf numFmtId="0" fontId="36" fillId="0" borderId="4" xfId="0" applyFont="1" applyFill="1" applyBorder="1" applyAlignment="1">
      <alignment horizontal="center" vertical="top"/>
    </xf>
    <xf numFmtId="0" fontId="36" fillId="0" borderId="3" xfId="0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left" vertical="top"/>
    </xf>
    <xf numFmtId="0" fontId="36" fillId="0" borderId="3" xfId="0" applyFont="1" applyFill="1" applyBorder="1" applyAlignment="1">
      <alignment horizontal="left" vertical="top"/>
    </xf>
    <xf numFmtId="0" fontId="36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top" wrapText="1"/>
    </xf>
    <xf numFmtId="0" fontId="36" fillId="0" borderId="12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vertical="top" wrapText="1"/>
    </xf>
    <xf numFmtId="0" fontId="36" fillId="0" borderId="6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top" wrapText="1"/>
    </xf>
    <xf numFmtId="0" fontId="36" fillId="0" borderId="4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0" fontId="36" fillId="0" borderId="12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top"/>
    </xf>
    <xf numFmtId="2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2" fontId="5" fillId="0" borderId="12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top" wrapText="1"/>
    </xf>
    <xf numFmtId="0" fontId="12" fillId="0" borderId="6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vertical="top" wrapText="1"/>
    </xf>
    <xf numFmtId="0" fontId="32" fillId="0" borderId="13" xfId="0" applyFont="1" applyBorder="1" applyAlignment="1">
      <alignment vertical="top"/>
    </xf>
    <xf numFmtId="0" fontId="32" fillId="0" borderId="1" xfId="0" applyFont="1" applyBorder="1" applyAlignment="1">
      <alignment vertical="top"/>
    </xf>
    <xf numFmtId="0" fontId="32" fillId="0" borderId="4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/>
    </xf>
    <xf numFmtId="0" fontId="32" fillId="0" borderId="2" xfId="0" applyFont="1" applyBorder="1" applyAlignment="1">
      <alignment vertical="top"/>
    </xf>
    <xf numFmtId="0" fontId="32" fillId="2" borderId="4" xfId="0" applyFont="1" applyFill="1" applyBorder="1" applyAlignment="1">
      <alignment vertical="top"/>
    </xf>
    <xf numFmtId="0" fontId="32" fillId="2" borderId="3" xfId="0" applyFont="1" applyFill="1" applyBorder="1" applyAlignment="1">
      <alignment vertical="top"/>
    </xf>
    <xf numFmtId="0" fontId="32" fillId="2" borderId="10" xfId="0" applyFont="1" applyFill="1" applyBorder="1" applyAlignment="1">
      <alignment vertical="top"/>
    </xf>
    <xf numFmtId="0" fontId="32" fillId="2" borderId="12" xfId="0" applyFont="1" applyFill="1" applyBorder="1" applyAlignment="1">
      <alignment vertical="top"/>
    </xf>
    <xf numFmtId="0" fontId="38" fillId="2" borderId="20" xfId="0" applyFont="1" applyFill="1" applyBorder="1" applyAlignment="1">
      <alignment horizontal="center" vertical="top"/>
    </xf>
    <xf numFmtId="0" fontId="31" fillId="0" borderId="2" xfId="0" applyFont="1" applyBorder="1" applyAlignment="1">
      <alignment vertical="top"/>
    </xf>
    <xf numFmtId="0" fontId="31" fillId="0" borderId="4" xfId="0" applyFont="1" applyBorder="1" applyAlignment="1">
      <alignment vertical="top"/>
    </xf>
    <xf numFmtId="0" fontId="31" fillId="0" borderId="3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1" fillId="0" borderId="8" xfId="0" applyFont="1" applyBorder="1" applyAlignment="1">
      <alignment vertical="top"/>
    </xf>
    <xf numFmtId="0" fontId="31" fillId="0" borderId="12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1" fillId="0" borderId="10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1" fillId="2" borderId="1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0" fontId="38" fillId="2" borderId="21" xfId="0" applyFont="1" applyFill="1" applyBorder="1" applyAlignment="1">
      <alignment horizontal="center" vertical="top"/>
    </xf>
    <xf numFmtId="0" fontId="38" fillId="2" borderId="9" xfId="0" applyFont="1" applyFill="1" applyBorder="1" applyAlignment="1">
      <alignment horizontal="center" vertical="top"/>
    </xf>
    <xf numFmtId="0" fontId="31" fillId="0" borderId="2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31" fillId="0" borderId="2" xfId="0" applyFont="1" applyBorder="1" applyAlignment="1">
      <alignment vertical="top"/>
    </xf>
    <xf numFmtId="0" fontId="31" fillId="0" borderId="4" xfId="0" applyFont="1" applyBorder="1" applyAlignment="1">
      <alignment vertical="top"/>
    </xf>
    <xf numFmtId="0" fontId="31" fillId="0" borderId="3" xfId="0" applyFont="1" applyBorder="1" applyAlignment="1">
      <alignment vertical="top"/>
    </xf>
    <xf numFmtId="0" fontId="31" fillId="0" borderId="21" xfId="0" applyFont="1" applyBorder="1" applyAlignment="1">
      <alignment vertical="top"/>
    </xf>
    <xf numFmtId="0" fontId="31" fillId="0" borderId="22" xfId="0" applyFont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31" fillId="0" borderId="18" xfId="0" applyFont="1" applyBorder="1" applyAlignment="1">
      <alignment vertical="top"/>
    </xf>
    <xf numFmtId="0" fontId="31" fillId="0" borderId="24" xfId="0" applyFont="1" applyBorder="1" applyAlignment="1">
      <alignment vertical="top"/>
    </xf>
    <xf numFmtId="0" fontId="31" fillId="0" borderId="15" xfId="0" applyFont="1" applyBorder="1" applyAlignment="1">
      <alignment vertical="top"/>
    </xf>
    <xf numFmtId="0" fontId="31" fillId="0" borderId="14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1" fillId="0" borderId="16" xfId="0" applyFont="1" applyBorder="1" applyAlignment="1">
      <alignment vertical="top" wrapText="1"/>
    </xf>
    <xf numFmtId="0" fontId="31" fillId="0" borderId="25" xfId="0" applyFont="1" applyBorder="1" applyAlignment="1">
      <alignment vertical="top"/>
    </xf>
    <xf numFmtId="0" fontId="31" fillId="0" borderId="16" xfId="0" applyFont="1" applyBorder="1" applyAlignment="1">
      <alignment vertical="top"/>
    </xf>
    <xf numFmtId="0" fontId="31" fillId="0" borderId="11" xfId="0" applyFont="1" applyBorder="1" applyAlignment="1">
      <alignment vertical="top"/>
    </xf>
    <xf numFmtId="0" fontId="31" fillId="0" borderId="8" xfId="0" applyFont="1" applyBorder="1" applyAlignment="1">
      <alignment vertical="top"/>
    </xf>
    <xf numFmtId="0" fontId="31" fillId="0" borderId="9" xfId="0" applyFont="1" applyBorder="1" applyAlignment="1">
      <alignment vertical="top"/>
    </xf>
    <xf numFmtId="0" fontId="31" fillId="0" borderId="10" xfId="0" applyFont="1" applyBorder="1" applyAlignment="1">
      <alignment vertical="top"/>
    </xf>
    <xf numFmtId="0" fontId="31" fillId="0" borderId="12" xfId="0" applyFont="1" applyBorder="1" applyAlignment="1">
      <alignment vertical="top"/>
    </xf>
    <xf numFmtId="0" fontId="31" fillId="2" borderId="6" xfId="0" applyFont="1" applyFill="1" applyBorder="1" applyAlignment="1">
      <alignment vertical="top"/>
    </xf>
    <xf numFmtId="0" fontId="31" fillId="2" borderId="8" xfId="0" applyFont="1" applyFill="1" applyBorder="1" applyAlignment="1">
      <alignment vertical="top" wrapText="1"/>
    </xf>
    <xf numFmtId="0" fontId="31" fillId="2" borderId="8" xfId="0" applyFont="1" applyFill="1" applyBorder="1" applyAlignment="1">
      <alignment vertical="top"/>
    </xf>
    <xf numFmtId="0" fontId="31" fillId="2" borderId="2" xfId="0" applyFont="1" applyFill="1" applyBorder="1" applyAlignment="1">
      <alignment vertical="top"/>
    </xf>
    <xf numFmtId="0" fontId="31" fillId="2" borderId="10" xfId="0" applyFont="1" applyFill="1" applyBorder="1" applyAlignment="1">
      <alignment vertical="top" wrapText="1"/>
    </xf>
    <xf numFmtId="0" fontId="31" fillId="2" borderId="10" xfId="0" applyFont="1" applyFill="1" applyBorder="1" applyAlignment="1">
      <alignment vertical="top"/>
    </xf>
    <xf numFmtId="0" fontId="31" fillId="2" borderId="4" xfId="0" applyFont="1" applyFill="1" applyBorder="1" applyAlignment="1">
      <alignment vertical="top"/>
    </xf>
    <xf numFmtId="0" fontId="31" fillId="2" borderId="12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A8F9-6933-49FB-B87D-2F168ACB40CB}">
  <dimension ref="A1:R107"/>
  <sheetViews>
    <sheetView view="pageBreakPreview" topLeftCell="A96" zoomScale="60" zoomScaleNormal="110" workbookViewId="0">
      <selection activeCell="I101" sqref="I101"/>
    </sheetView>
  </sheetViews>
  <sheetFormatPr defaultRowHeight="15" x14ac:dyDescent="0.25"/>
  <cols>
    <col min="1" max="1" width="16.140625" style="62" customWidth="1"/>
    <col min="2" max="2" width="20.140625" style="20" customWidth="1"/>
    <col min="3" max="3" width="4.5703125" style="20" customWidth="1"/>
    <col min="4" max="4" width="23.140625" style="20" customWidth="1"/>
    <col min="5" max="6" width="9.140625" style="19"/>
    <col min="7" max="12" width="9.140625" style="39"/>
    <col min="13" max="17" width="9.140625" style="40"/>
    <col min="18" max="18" width="14.28515625" style="20" bestFit="1" customWidth="1"/>
    <col min="19" max="16384" width="9.140625" style="20"/>
  </cols>
  <sheetData>
    <row r="1" spans="1:18" x14ac:dyDescent="0.25">
      <c r="A1" s="252" t="s">
        <v>0</v>
      </c>
      <c r="B1" s="253" t="s">
        <v>71</v>
      </c>
      <c r="C1" s="255" t="s">
        <v>1</v>
      </c>
      <c r="D1" s="256"/>
      <c r="E1" s="254" t="s">
        <v>2</v>
      </c>
      <c r="F1" s="254" t="s">
        <v>3</v>
      </c>
      <c r="G1" s="207" t="s">
        <v>4</v>
      </c>
      <c r="H1" s="252" t="s">
        <v>5</v>
      </c>
      <c r="I1" s="252"/>
      <c r="J1" s="252"/>
      <c r="K1" s="252"/>
      <c r="L1" s="252"/>
      <c r="M1" s="251" t="s">
        <v>6</v>
      </c>
      <c r="N1" s="251"/>
      <c r="O1" s="251"/>
      <c r="P1" s="251"/>
      <c r="Q1" s="251"/>
      <c r="R1" s="252" t="s">
        <v>7</v>
      </c>
    </row>
    <row r="2" spans="1:18" x14ac:dyDescent="0.25">
      <c r="A2" s="252"/>
      <c r="B2" s="253"/>
      <c r="C2" s="257"/>
      <c r="D2" s="258"/>
      <c r="E2" s="254"/>
      <c r="F2" s="254"/>
      <c r="G2" s="21">
        <v>64</v>
      </c>
      <c r="H2" s="21">
        <v>65</v>
      </c>
      <c r="I2" s="21">
        <v>66</v>
      </c>
      <c r="J2" s="21">
        <v>67</v>
      </c>
      <c r="K2" s="21">
        <v>68</v>
      </c>
      <c r="L2" s="21">
        <v>69</v>
      </c>
      <c r="M2" s="173">
        <v>65</v>
      </c>
      <c r="N2" s="173">
        <v>66</v>
      </c>
      <c r="O2" s="173">
        <v>67</v>
      </c>
      <c r="P2" s="173">
        <v>68</v>
      </c>
      <c r="Q2" s="173">
        <v>69</v>
      </c>
      <c r="R2" s="252"/>
    </row>
    <row r="3" spans="1:18" s="7" customFormat="1" ht="60" x14ac:dyDescent="0.25">
      <c r="A3" s="32" t="s">
        <v>68</v>
      </c>
      <c r="B3" s="63" t="s">
        <v>72</v>
      </c>
      <c r="C3" s="60">
        <v>1</v>
      </c>
      <c r="D3" s="49" t="s">
        <v>53</v>
      </c>
      <c r="E3" s="22" t="s">
        <v>47</v>
      </c>
      <c r="F3" s="6" t="s">
        <v>47</v>
      </c>
      <c r="G3" s="23"/>
      <c r="H3" s="23">
        <v>1</v>
      </c>
      <c r="I3" s="23">
        <v>1</v>
      </c>
      <c r="J3" s="23">
        <v>1</v>
      </c>
      <c r="K3" s="23">
        <v>1</v>
      </c>
      <c r="L3" s="23">
        <v>1</v>
      </c>
      <c r="M3" s="24">
        <v>0.02</v>
      </c>
      <c r="N3" s="24">
        <v>0.02</v>
      </c>
      <c r="O3" s="24">
        <v>0.02</v>
      </c>
      <c r="P3" s="24">
        <v>0.02</v>
      </c>
      <c r="Q3" s="24">
        <v>0.02</v>
      </c>
      <c r="R3" s="42" t="s">
        <v>27</v>
      </c>
    </row>
    <row r="4" spans="1:18" s="7" customFormat="1" ht="45" x14ac:dyDescent="0.25">
      <c r="A4" s="33"/>
      <c r="B4" s="64"/>
      <c r="C4" s="60">
        <v>2</v>
      </c>
      <c r="D4" s="47" t="s">
        <v>267</v>
      </c>
      <c r="E4" s="22" t="s">
        <v>9</v>
      </c>
      <c r="F4" s="6" t="s">
        <v>9</v>
      </c>
      <c r="G4" s="6"/>
      <c r="H4" s="6"/>
      <c r="I4" s="6">
        <v>1</v>
      </c>
      <c r="J4" s="6"/>
      <c r="K4" s="6"/>
      <c r="L4" s="6"/>
      <c r="M4" s="26"/>
      <c r="N4" s="26">
        <v>7.3</v>
      </c>
      <c r="O4" s="26"/>
      <c r="P4" s="26"/>
      <c r="Q4" s="26"/>
      <c r="R4" s="22" t="s">
        <v>27</v>
      </c>
    </row>
    <row r="5" spans="1:18" s="7" customFormat="1" ht="30" x14ac:dyDescent="0.25">
      <c r="A5" s="33"/>
      <c r="B5" s="65"/>
      <c r="C5" s="60">
        <v>3</v>
      </c>
      <c r="D5" s="47" t="s">
        <v>250</v>
      </c>
      <c r="E5" s="22" t="s">
        <v>54</v>
      </c>
      <c r="F5" s="22" t="s">
        <v>14</v>
      </c>
      <c r="G5" s="28"/>
      <c r="H5" s="28"/>
      <c r="I5" s="28">
        <v>3</v>
      </c>
      <c r="J5" s="28">
        <v>3</v>
      </c>
      <c r="K5" s="28">
        <v>3</v>
      </c>
      <c r="L5" s="28">
        <v>3</v>
      </c>
      <c r="M5" s="29"/>
      <c r="N5" s="29">
        <v>0.2</v>
      </c>
      <c r="O5" s="29">
        <v>0.2</v>
      </c>
      <c r="P5" s="30">
        <v>0.2</v>
      </c>
      <c r="Q5" s="30">
        <v>0.2</v>
      </c>
      <c r="R5" s="22" t="s">
        <v>27</v>
      </c>
    </row>
    <row r="6" spans="1:18" s="7" customFormat="1" ht="123" customHeight="1" x14ac:dyDescent="0.25">
      <c r="A6" s="33"/>
      <c r="B6" s="63" t="s">
        <v>73</v>
      </c>
      <c r="C6" s="60">
        <v>4</v>
      </c>
      <c r="D6" s="47" t="s">
        <v>145</v>
      </c>
      <c r="E6" s="22" t="s">
        <v>52</v>
      </c>
      <c r="F6" s="22" t="s">
        <v>13</v>
      </c>
      <c r="G6" s="22">
        <v>85</v>
      </c>
      <c r="H6" s="22">
        <v>90</v>
      </c>
      <c r="I6" s="22">
        <v>95</v>
      </c>
      <c r="J6" s="22">
        <v>100</v>
      </c>
      <c r="K6" s="22">
        <v>100</v>
      </c>
      <c r="L6" s="22">
        <v>100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22" t="s">
        <v>29</v>
      </c>
    </row>
    <row r="7" spans="1:18" s="7" customFormat="1" ht="45" x14ac:dyDescent="0.25">
      <c r="A7" s="33"/>
      <c r="B7" s="64"/>
      <c r="C7" s="60">
        <v>5</v>
      </c>
      <c r="D7" s="48" t="s">
        <v>253</v>
      </c>
      <c r="E7" s="5" t="s">
        <v>9</v>
      </c>
      <c r="F7" s="22" t="s">
        <v>12</v>
      </c>
      <c r="G7" s="27"/>
      <c r="H7" s="27"/>
      <c r="I7" s="27">
        <v>25</v>
      </c>
      <c r="J7" s="27">
        <v>50</v>
      </c>
      <c r="K7" s="27">
        <v>75</v>
      </c>
      <c r="L7" s="27">
        <v>100</v>
      </c>
      <c r="M7" s="31"/>
      <c r="N7" s="31"/>
      <c r="O7" s="31"/>
      <c r="P7" s="31"/>
      <c r="Q7" s="31"/>
      <c r="R7" s="22" t="s">
        <v>27</v>
      </c>
    </row>
    <row r="8" spans="1:18" s="7" customFormat="1" ht="75" x14ac:dyDescent="0.25">
      <c r="A8" s="33"/>
      <c r="B8" s="65"/>
      <c r="C8" s="60">
        <v>6</v>
      </c>
      <c r="D8" s="48" t="s">
        <v>254</v>
      </c>
      <c r="E8" s="22" t="s">
        <v>52</v>
      </c>
      <c r="F8" s="22" t="s">
        <v>13</v>
      </c>
      <c r="G8" s="27"/>
      <c r="H8" s="27"/>
      <c r="I8" s="27">
        <v>25</v>
      </c>
      <c r="J8" s="27">
        <v>50</v>
      </c>
      <c r="K8" s="27">
        <v>75</v>
      </c>
      <c r="L8" s="27">
        <v>100</v>
      </c>
      <c r="M8" s="31"/>
      <c r="N8" s="31">
        <v>0.4</v>
      </c>
      <c r="O8" s="31"/>
      <c r="P8" s="31"/>
      <c r="Q8" s="31"/>
      <c r="R8" s="27" t="s">
        <v>30</v>
      </c>
    </row>
    <row r="9" spans="1:18" s="7" customFormat="1" ht="30" x14ac:dyDescent="0.25">
      <c r="A9" s="33"/>
      <c r="B9" s="56" t="s">
        <v>146</v>
      </c>
      <c r="C9" s="60">
        <v>7</v>
      </c>
      <c r="D9" s="55" t="s">
        <v>224</v>
      </c>
      <c r="E9" s="5" t="s">
        <v>49</v>
      </c>
      <c r="F9" s="22" t="s">
        <v>17</v>
      </c>
      <c r="G9" s="22"/>
      <c r="H9" s="22"/>
      <c r="I9" s="22">
        <v>100</v>
      </c>
      <c r="J9" s="22">
        <v>100</v>
      </c>
      <c r="K9" s="22">
        <v>100</v>
      </c>
      <c r="L9" s="22">
        <v>100</v>
      </c>
      <c r="M9" s="30"/>
      <c r="N9" s="30">
        <v>0.02</v>
      </c>
      <c r="O9" s="30">
        <v>0.02</v>
      </c>
      <c r="P9" s="30">
        <v>0.02</v>
      </c>
      <c r="Q9" s="30">
        <v>0.02</v>
      </c>
      <c r="R9" s="22" t="s">
        <v>27</v>
      </c>
    </row>
    <row r="10" spans="1:18" s="7" customFormat="1" ht="30" x14ac:dyDescent="0.25">
      <c r="A10" s="33"/>
      <c r="B10" s="66"/>
      <c r="C10" s="60">
        <v>8</v>
      </c>
      <c r="D10" s="55" t="s">
        <v>225</v>
      </c>
      <c r="E10" s="5" t="s">
        <v>49</v>
      </c>
      <c r="F10" s="22" t="s">
        <v>17</v>
      </c>
      <c r="G10" s="22"/>
      <c r="H10" s="22"/>
      <c r="I10" s="22">
        <v>100</v>
      </c>
      <c r="J10" s="22">
        <v>100</v>
      </c>
      <c r="K10" s="22">
        <v>100</v>
      </c>
      <c r="L10" s="22">
        <v>100</v>
      </c>
      <c r="M10" s="30"/>
      <c r="N10" s="30">
        <v>0.02</v>
      </c>
      <c r="O10" s="30">
        <v>0.02</v>
      </c>
      <c r="P10" s="30">
        <v>0.02</v>
      </c>
      <c r="Q10" s="30">
        <v>0.02</v>
      </c>
      <c r="R10" s="22"/>
    </row>
    <row r="11" spans="1:18" s="7" customFormat="1" ht="60" x14ac:dyDescent="0.25">
      <c r="A11" s="32" t="s">
        <v>69</v>
      </c>
      <c r="B11" s="56" t="s">
        <v>74</v>
      </c>
      <c r="C11" s="60">
        <v>9</v>
      </c>
      <c r="D11" s="47" t="s">
        <v>268</v>
      </c>
      <c r="E11" s="22"/>
      <c r="F11" s="22" t="s">
        <v>43</v>
      </c>
      <c r="G11" s="28"/>
      <c r="H11" s="28"/>
      <c r="I11" s="28">
        <v>11</v>
      </c>
      <c r="J11" s="28">
        <v>8</v>
      </c>
      <c r="K11" s="28">
        <v>6</v>
      </c>
      <c r="L11" s="28">
        <v>6</v>
      </c>
      <c r="M11" s="29"/>
      <c r="N11" s="29">
        <v>0.8</v>
      </c>
      <c r="O11" s="29">
        <v>0.3</v>
      </c>
      <c r="P11" s="30">
        <v>0.1</v>
      </c>
      <c r="Q11" s="30">
        <v>0.1</v>
      </c>
      <c r="R11" s="5" t="s">
        <v>27</v>
      </c>
    </row>
    <row r="12" spans="1:18" s="7" customFormat="1" ht="90" x14ac:dyDescent="0.25">
      <c r="A12" s="57"/>
      <c r="B12" s="56" t="s">
        <v>75</v>
      </c>
      <c r="C12" s="60">
        <v>10</v>
      </c>
      <c r="D12" s="47" t="s">
        <v>255</v>
      </c>
      <c r="E12" s="22" t="s">
        <v>9</v>
      </c>
      <c r="F12" s="22" t="s">
        <v>9</v>
      </c>
      <c r="G12" s="28">
        <v>1</v>
      </c>
      <c r="H12" s="28">
        <v>1</v>
      </c>
      <c r="I12" s="28">
        <v>1</v>
      </c>
      <c r="J12" s="28">
        <v>1</v>
      </c>
      <c r="K12" s="28">
        <v>1</v>
      </c>
      <c r="L12" s="28">
        <v>1</v>
      </c>
      <c r="M12" s="29"/>
      <c r="N12" s="29"/>
      <c r="O12" s="29"/>
      <c r="P12" s="30"/>
      <c r="Q12" s="50"/>
      <c r="R12" s="5" t="s">
        <v>42</v>
      </c>
    </row>
    <row r="13" spans="1:18" s="7" customFormat="1" ht="30" x14ac:dyDescent="0.25">
      <c r="A13" s="57"/>
      <c r="B13" s="57"/>
      <c r="C13" s="60">
        <v>11</v>
      </c>
      <c r="D13" s="48" t="s">
        <v>256</v>
      </c>
      <c r="E13" s="22" t="s">
        <v>9</v>
      </c>
      <c r="F13" s="22" t="s">
        <v>9</v>
      </c>
      <c r="G13" s="28">
        <v>1</v>
      </c>
      <c r="H13" s="28">
        <v>1</v>
      </c>
      <c r="I13" s="28">
        <v>1</v>
      </c>
      <c r="J13" s="28">
        <v>1</v>
      </c>
      <c r="K13" s="28">
        <v>1</v>
      </c>
      <c r="L13" s="28">
        <v>1</v>
      </c>
      <c r="M13" s="29"/>
      <c r="N13" s="29"/>
      <c r="O13" s="29"/>
      <c r="P13" s="30"/>
      <c r="Q13" s="50"/>
      <c r="R13" s="25"/>
    </row>
    <row r="14" spans="1:18" s="7" customFormat="1" ht="30" x14ac:dyDescent="0.25">
      <c r="A14" s="57"/>
      <c r="B14" s="57"/>
      <c r="C14" s="60">
        <v>12</v>
      </c>
      <c r="D14" s="48" t="s">
        <v>257</v>
      </c>
      <c r="E14" s="22" t="s">
        <v>9</v>
      </c>
      <c r="F14" s="22" t="s">
        <v>9</v>
      </c>
      <c r="G14" s="28">
        <v>1</v>
      </c>
      <c r="H14" s="28">
        <v>1</v>
      </c>
      <c r="I14" s="28">
        <v>1</v>
      </c>
      <c r="J14" s="28">
        <v>1</v>
      </c>
      <c r="K14" s="28">
        <v>1</v>
      </c>
      <c r="L14" s="28">
        <v>1</v>
      </c>
      <c r="M14" s="29"/>
      <c r="N14" s="29"/>
      <c r="O14" s="29"/>
      <c r="P14" s="30"/>
      <c r="Q14" s="50"/>
      <c r="R14" s="25"/>
    </row>
    <row r="15" spans="1:18" ht="30" x14ac:dyDescent="0.25">
      <c r="A15" s="66"/>
      <c r="B15" s="67"/>
      <c r="C15" s="60">
        <v>13</v>
      </c>
      <c r="D15" s="49" t="s">
        <v>258</v>
      </c>
      <c r="E15" s="22" t="s">
        <v>9</v>
      </c>
      <c r="F15" s="22" t="s">
        <v>9</v>
      </c>
      <c r="G15" s="28">
        <v>1</v>
      </c>
      <c r="H15" s="28">
        <v>1</v>
      </c>
      <c r="I15" s="28">
        <v>1</v>
      </c>
      <c r="J15" s="28">
        <v>1</v>
      </c>
      <c r="K15" s="28">
        <v>1</v>
      </c>
      <c r="L15" s="28">
        <v>1</v>
      </c>
      <c r="M15" s="29"/>
      <c r="N15" s="29"/>
      <c r="O15" s="29"/>
      <c r="P15" s="30"/>
      <c r="Q15" s="50"/>
      <c r="R15" s="27"/>
    </row>
    <row r="16" spans="1:18" ht="30" x14ac:dyDescent="0.25">
      <c r="A16" s="57"/>
      <c r="B16" s="67"/>
      <c r="C16" s="65">
        <v>14</v>
      </c>
      <c r="D16" s="55" t="s">
        <v>259</v>
      </c>
      <c r="E16" s="27" t="s">
        <v>9</v>
      </c>
      <c r="F16" s="27" t="s">
        <v>9</v>
      </c>
      <c r="G16" s="37">
        <v>1</v>
      </c>
      <c r="H16" s="37">
        <v>1</v>
      </c>
      <c r="I16" s="37">
        <v>1</v>
      </c>
      <c r="J16" s="37">
        <v>1</v>
      </c>
      <c r="K16" s="37">
        <v>1</v>
      </c>
      <c r="L16" s="37">
        <v>1</v>
      </c>
      <c r="M16" s="38"/>
      <c r="N16" s="38"/>
      <c r="O16" s="38"/>
      <c r="P16" s="31"/>
      <c r="Q16" s="368"/>
      <c r="R16" s="27"/>
    </row>
    <row r="17" spans="1:18" s="7" customFormat="1" ht="60" x14ac:dyDescent="0.25">
      <c r="A17" s="364"/>
      <c r="B17" s="57" t="s">
        <v>147</v>
      </c>
      <c r="C17" s="65">
        <v>15</v>
      </c>
      <c r="D17" s="48" t="s">
        <v>226</v>
      </c>
      <c r="E17" s="27" t="s">
        <v>49</v>
      </c>
      <c r="F17" s="27" t="s">
        <v>17</v>
      </c>
      <c r="G17" s="37"/>
      <c r="H17" s="37"/>
      <c r="I17" s="37">
        <v>50</v>
      </c>
      <c r="J17" s="37">
        <v>50</v>
      </c>
      <c r="K17" s="37">
        <v>50</v>
      </c>
      <c r="L17" s="37">
        <v>50</v>
      </c>
      <c r="M17" s="38"/>
      <c r="N17" s="38">
        <v>0.02</v>
      </c>
      <c r="O17" s="38">
        <v>0.02</v>
      </c>
      <c r="P17" s="31">
        <v>0.02</v>
      </c>
      <c r="Q17" s="31">
        <v>0.02</v>
      </c>
      <c r="R17" s="27" t="s">
        <v>27</v>
      </c>
    </row>
    <row r="18" spans="1:18" s="7" customFormat="1" ht="75" x14ac:dyDescent="0.25">
      <c r="A18" s="32" t="s">
        <v>70</v>
      </c>
      <c r="B18" s="68" t="s">
        <v>148</v>
      </c>
      <c r="C18" s="60">
        <v>16</v>
      </c>
      <c r="D18" s="47" t="s">
        <v>227</v>
      </c>
      <c r="E18" s="22" t="s">
        <v>47</v>
      </c>
      <c r="F18" s="6" t="s">
        <v>47</v>
      </c>
      <c r="G18" s="6"/>
      <c r="H18" s="6"/>
      <c r="I18" s="6">
        <v>1</v>
      </c>
      <c r="J18" s="6">
        <v>1</v>
      </c>
      <c r="K18" s="6">
        <v>1</v>
      </c>
      <c r="L18" s="6">
        <v>1</v>
      </c>
      <c r="M18" s="26"/>
      <c r="N18" s="26">
        <v>0.02</v>
      </c>
      <c r="O18" s="26">
        <v>0.02</v>
      </c>
      <c r="P18" s="26">
        <v>0.02</v>
      </c>
      <c r="Q18" s="26">
        <v>0.02</v>
      </c>
      <c r="R18" s="22" t="s">
        <v>27</v>
      </c>
    </row>
    <row r="19" spans="1:18" s="7" customFormat="1" ht="60" x14ac:dyDescent="0.25">
      <c r="A19" s="33"/>
      <c r="B19" s="62"/>
      <c r="C19" s="60">
        <v>17</v>
      </c>
      <c r="D19" s="52" t="s">
        <v>228</v>
      </c>
      <c r="E19" s="34" t="s">
        <v>9</v>
      </c>
      <c r="F19" s="34" t="s">
        <v>12</v>
      </c>
      <c r="G19" s="34"/>
      <c r="H19" s="34"/>
      <c r="I19" s="34">
        <v>25</v>
      </c>
      <c r="J19" s="34">
        <v>50</v>
      </c>
      <c r="K19" s="34">
        <v>75</v>
      </c>
      <c r="L19" s="34">
        <v>100</v>
      </c>
      <c r="M19" s="35"/>
      <c r="N19" s="35">
        <v>3.7</v>
      </c>
      <c r="O19" s="35"/>
      <c r="P19" s="35"/>
      <c r="Q19" s="35"/>
      <c r="R19" s="34" t="s">
        <v>27</v>
      </c>
    </row>
    <row r="20" spans="1:18" s="7" customFormat="1" ht="60" x14ac:dyDescent="0.25">
      <c r="A20" s="33"/>
      <c r="B20" s="20"/>
      <c r="C20" s="60">
        <v>18</v>
      </c>
      <c r="D20" s="52" t="s">
        <v>229</v>
      </c>
      <c r="E20" s="34" t="s">
        <v>9</v>
      </c>
      <c r="F20" s="34" t="s">
        <v>12</v>
      </c>
      <c r="G20" s="34"/>
      <c r="H20" s="34"/>
      <c r="I20" s="34">
        <v>50</v>
      </c>
      <c r="J20" s="34">
        <v>100</v>
      </c>
      <c r="K20" s="34"/>
      <c r="L20" s="34"/>
      <c r="M20" s="35"/>
      <c r="N20" s="35">
        <v>1</v>
      </c>
      <c r="O20" s="35"/>
      <c r="P20" s="35"/>
      <c r="Q20" s="35"/>
      <c r="R20" s="34" t="s">
        <v>27</v>
      </c>
    </row>
    <row r="21" spans="1:18" s="7" customFormat="1" ht="60" x14ac:dyDescent="0.25">
      <c r="A21" s="33"/>
      <c r="B21" s="69"/>
      <c r="C21" s="60">
        <v>19</v>
      </c>
      <c r="D21" s="53" t="s">
        <v>230</v>
      </c>
      <c r="E21" s="22" t="s">
        <v>197</v>
      </c>
      <c r="F21" s="22" t="s">
        <v>17</v>
      </c>
      <c r="G21" s="28"/>
      <c r="H21" s="22">
        <v>100</v>
      </c>
      <c r="I21" s="22">
        <v>100</v>
      </c>
      <c r="J21" s="22">
        <v>100</v>
      </c>
      <c r="K21" s="22">
        <v>100</v>
      </c>
      <c r="L21" s="22">
        <v>100</v>
      </c>
      <c r="M21" s="30"/>
      <c r="N21" s="30">
        <v>0.02</v>
      </c>
      <c r="O21" s="30">
        <v>0.02</v>
      </c>
      <c r="P21" s="30">
        <v>0.02</v>
      </c>
      <c r="Q21" s="30">
        <v>0.02</v>
      </c>
      <c r="R21" s="34" t="s">
        <v>27</v>
      </c>
    </row>
    <row r="22" spans="1:18" s="7" customFormat="1" ht="60" x14ac:dyDescent="0.25">
      <c r="A22" s="33"/>
      <c r="B22" s="62" t="s">
        <v>149</v>
      </c>
      <c r="C22" s="60">
        <v>20</v>
      </c>
      <c r="D22" s="58" t="s">
        <v>231</v>
      </c>
      <c r="E22" s="22" t="s">
        <v>18</v>
      </c>
      <c r="F22" s="22" t="s">
        <v>11</v>
      </c>
      <c r="G22" s="28">
        <v>4</v>
      </c>
      <c r="H22" s="28">
        <v>4.2</v>
      </c>
      <c r="I22" s="28">
        <v>4.2</v>
      </c>
      <c r="J22" s="28">
        <v>4.2</v>
      </c>
      <c r="K22" s="28">
        <v>4.2</v>
      </c>
      <c r="L22" s="28">
        <v>4.2</v>
      </c>
      <c r="M22" s="30">
        <v>0.2</v>
      </c>
      <c r="N22" s="30">
        <v>0.2</v>
      </c>
      <c r="O22" s="30">
        <v>0.2</v>
      </c>
      <c r="P22" s="30">
        <v>0.2</v>
      </c>
      <c r="Q22" s="30">
        <v>0.2</v>
      </c>
      <c r="R22" s="5" t="s">
        <v>20</v>
      </c>
    </row>
    <row r="23" spans="1:18" s="7" customFormat="1" ht="75" x14ac:dyDescent="0.25">
      <c r="A23" s="33"/>
      <c r="B23" s="68" t="s">
        <v>76</v>
      </c>
      <c r="C23" s="60">
        <v>21</v>
      </c>
      <c r="D23" s="47" t="s">
        <v>232</v>
      </c>
      <c r="E23" s="22" t="s">
        <v>19</v>
      </c>
      <c r="F23" s="22" t="s">
        <v>17</v>
      </c>
      <c r="G23" s="28"/>
      <c r="H23" s="22">
        <v>100</v>
      </c>
      <c r="I23" s="22">
        <v>100</v>
      </c>
      <c r="J23" s="22">
        <v>100</v>
      </c>
      <c r="K23" s="22">
        <v>100</v>
      </c>
      <c r="L23" s="22">
        <v>100</v>
      </c>
      <c r="M23" s="30">
        <v>5</v>
      </c>
      <c r="N23" s="30">
        <v>5</v>
      </c>
      <c r="O23" s="30">
        <v>5</v>
      </c>
      <c r="P23" s="30">
        <v>5</v>
      </c>
      <c r="Q23" s="30">
        <v>5</v>
      </c>
      <c r="R23" s="22" t="s">
        <v>21</v>
      </c>
    </row>
    <row r="24" spans="1:18" s="7" customFormat="1" ht="30" x14ac:dyDescent="0.25">
      <c r="A24" s="364"/>
      <c r="B24" s="70"/>
      <c r="C24" s="60">
        <v>22</v>
      </c>
      <c r="D24" s="59" t="s">
        <v>233</v>
      </c>
      <c r="E24" s="22" t="s">
        <v>197</v>
      </c>
      <c r="F24" s="22" t="s">
        <v>17</v>
      </c>
      <c r="G24" s="28"/>
      <c r="H24" s="22">
        <v>100</v>
      </c>
      <c r="I24" s="22">
        <v>100</v>
      </c>
      <c r="J24" s="22">
        <v>100</v>
      </c>
      <c r="K24" s="22">
        <v>100</v>
      </c>
      <c r="L24" s="22">
        <v>100</v>
      </c>
      <c r="M24" s="30">
        <v>0.02</v>
      </c>
      <c r="N24" s="30">
        <v>0.02</v>
      </c>
      <c r="O24" s="30">
        <v>0.02</v>
      </c>
      <c r="P24" s="30">
        <v>0.02</v>
      </c>
      <c r="Q24" s="30">
        <v>0.02</v>
      </c>
      <c r="R24" s="5" t="s">
        <v>27</v>
      </c>
    </row>
    <row r="25" spans="1:18" s="7" customFormat="1" ht="60" x14ac:dyDescent="0.25">
      <c r="A25" s="33" t="s">
        <v>77</v>
      </c>
      <c r="B25" s="57" t="s">
        <v>150</v>
      </c>
      <c r="C25" s="60">
        <v>23</v>
      </c>
      <c r="D25" s="58" t="s">
        <v>50</v>
      </c>
      <c r="E25" s="22" t="s">
        <v>47</v>
      </c>
      <c r="F25" s="6" t="s">
        <v>47</v>
      </c>
      <c r="G25" s="23"/>
      <c r="H25" s="23"/>
      <c r="I25" s="23">
        <v>1</v>
      </c>
      <c r="J25" s="23">
        <v>1</v>
      </c>
      <c r="K25" s="23">
        <v>1</v>
      </c>
      <c r="L25" s="23">
        <v>1</v>
      </c>
      <c r="M25" s="24"/>
      <c r="N25" s="24">
        <v>0.02</v>
      </c>
      <c r="O25" s="24">
        <v>0.02</v>
      </c>
      <c r="P25" s="24">
        <v>0.02</v>
      </c>
      <c r="Q25" s="24">
        <v>0.02</v>
      </c>
      <c r="R25" s="5" t="s">
        <v>63</v>
      </c>
    </row>
    <row r="26" spans="1:18" s="7" customFormat="1" ht="45" x14ac:dyDescent="0.25">
      <c r="A26" s="33"/>
      <c r="B26" s="66"/>
      <c r="C26" s="60">
        <v>24</v>
      </c>
      <c r="D26" s="47" t="s">
        <v>269</v>
      </c>
      <c r="E26" s="22" t="s">
        <v>9</v>
      </c>
      <c r="F26" s="6" t="s">
        <v>9</v>
      </c>
      <c r="G26" s="6"/>
      <c r="H26" s="6"/>
      <c r="I26" s="6"/>
      <c r="J26" s="6">
        <v>1</v>
      </c>
      <c r="K26" s="6"/>
      <c r="L26" s="6"/>
      <c r="M26" s="26"/>
      <c r="N26" s="26"/>
      <c r="O26" s="26">
        <v>4.5999999999999996</v>
      </c>
      <c r="P26" s="26"/>
      <c r="Q26" s="26"/>
      <c r="R26" s="22" t="s">
        <v>27</v>
      </c>
    </row>
    <row r="27" spans="1:18" s="7" customFormat="1" ht="75" x14ac:dyDescent="0.25">
      <c r="A27" s="364"/>
      <c r="B27" s="71" t="s">
        <v>151</v>
      </c>
      <c r="C27" s="60">
        <v>25</v>
      </c>
      <c r="D27" s="49" t="s">
        <v>234</v>
      </c>
      <c r="E27" s="6" t="s">
        <v>9</v>
      </c>
      <c r="F27" s="6" t="s">
        <v>13</v>
      </c>
      <c r="G27" s="23"/>
      <c r="H27" s="23"/>
      <c r="I27" s="23">
        <v>25</v>
      </c>
      <c r="J27" s="23">
        <v>50</v>
      </c>
      <c r="K27" s="23">
        <v>75</v>
      </c>
      <c r="L27" s="23">
        <v>100</v>
      </c>
      <c r="M27" s="24"/>
      <c r="N27" s="24">
        <v>1.5</v>
      </c>
      <c r="O27" s="24">
        <v>0.5</v>
      </c>
      <c r="P27" s="24">
        <v>0.5</v>
      </c>
      <c r="Q27" s="24">
        <v>0.5</v>
      </c>
      <c r="R27" s="42" t="s">
        <v>27</v>
      </c>
    </row>
    <row r="28" spans="1:18" s="7" customFormat="1" ht="75" x14ac:dyDescent="0.25">
      <c r="A28" s="364"/>
      <c r="B28" s="361" t="s">
        <v>152</v>
      </c>
      <c r="C28" s="65">
        <v>26</v>
      </c>
      <c r="D28" s="55" t="s">
        <v>235</v>
      </c>
      <c r="E28" s="27" t="s">
        <v>198</v>
      </c>
      <c r="F28" s="51" t="s">
        <v>135</v>
      </c>
      <c r="G28" s="362"/>
      <c r="H28" s="362"/>
      <c r="I28" s="362">
        <v>1</v>
      </c>
      <c r="J28" s="362">
        <v>1</v>
      </c>
      <c r="K28" s="362">
        <v>1</v>
      </c>
      <c r="L28" s="362">
        <v>1</v>
      </c>
      <c r="M28" s="363"/>
      <c r="N28" s="363">
        <v>0.02</v>
      </c>
      <c r="O28" s="363">
        <v>0.02</v>
      </c>
      <c r="P28" s="363">
        <v>0.02</v>
      </c>
      <c r="Q28" s="363">
        <v>0.02</v>
      </c>
      <c r="R28" s="364" t="s">
        <v>27</v>
      </c>
    </row>
    <row r="29" spans="1:18" s="7" customFormat="1" ht="60" x14ac:dyDescent="0.25">
      <c r="A29" s="32" t="s">
        <v>78</v>
      </c>
      <c r="B29" s="56" t="s">
        <v>153</v>
      </c>
      <c r="C29" s="60">
        <v>27</v>
      </c>
      <c r="D29" s="54" t="s">
        <v>236</v>
      </c>
      <c r="E29" s="22" t="s">
        <v>47</v>
      </c>
      <c r="F29" s="6" t="s">
        <v>47</v>
      </c>
      <c r="G29" s="23"/>
      <c r="H29" s="23"/>
      <c r="I29" s="23">
        <v>1</v>
      </c>
      <c r="J29" s="23">
        <v>1</v>
      </c>
      <c r="K29" s="23">
        <v>1</v>
      </c>
      <c r="L29" s="23">
        <v>1</v>
      </c>
      <c r="M29" s="24"/>
      <c r="N29" s="24">
        <v>0.02</v>
      </c>
      <c r="O29" s="24">
        <v>0.02</v>
      </c>
      <c r="P29" s="24">
        <v>0.02</v>
      </c>
      <c r="Q29" s="24">
        <v>0.02</v>
      </c>
      <c r="R29" s="22" t="s">
        <v>27</v>
      </c>
    </row>
    <row r="30" spans="1:18" s="7" customFormat="1" ht="75" x14ac:dyDescent="0.25">
      <c r="A30" s="57"/>
      <c r="B30" s="56" t="s">
        <v>154</v>
      </c>
      <c r="C30" s="60">
        <v>28</v>
      </c>
      <c r="D30" s="54" t="s">
        <v>270</v>
      </c>
      <c r="E30" s="5" t="s">
        <v>35</v>
      </c>
      <c r="F30" s="22" t="s">
        <v>12</v>
      </c>
      <c r="G30" s="22" t="s">
        <v>10</v>
      </c>
      <c r="H30" s="22">
        <v>20</v>
      </c>
      <c r="I30" s="22">
        <v>40</v>
      </c>
      <c r="J30" s="22">
        <v>60</v>
      </c>
      <c r="K30" s="22">
        <v>80</v>
      </c>
      <c r="L30" s="22">
        <v>100</v>
      </c>
      <c r="M30" s="30">
        <v>0.9</v>
      </c>
      <c r="N30" s="30">
        <v>0.5</v>
      </c>
      <c r="O30" s="30">
        <v>0.5</v>
      </c>
      <c r="P30" s="30">
        <v>0.5</v>
      </c>
      <c r="Q30" s="30">
        <v>0.5</v>
      </c>
      <c r="R30" s="22" t="s">
        <v>27</v>
      </c>
    </row>
    <row r="31" spans="1:18" s="7" customFormat="1" ht="45" x14ac:dyDescent="0.25">
      <c r="A31" s="57"/>
      <c r="B31" s="57"/>
      <c r="C31" s="60">
        <v>29</v>
      </c>
      <c r="D31" s="54" t="s">
        <v>271</v>
      </c>
      <c r="E31" s="5" t="s">
        <v>136</v>
      </c>
      <c r="F31" s="22" t="s">
        <v>12</v>
      </c>
      <c r="G31" s="22"/>
      <c r="H31" s="22"/>
      <c r="I31" s="22">
        <v>25</v>
      </c>
      <c r="J31" s="22">
        <v>50</v>
      </c>
      <c r="K31" s="22">
        <v>75</v>
      </c>
      <c r="L31" s="22">
        <v>100</v>
      </c>
      <c r="M31" s="30"/>
      <c r="N31" s="30">
        <v>7</v>
      </c>
      <c r="O31" s="30"/>
      <c r="P31" s="30"/>
      <c r="Q31" s="30"/>
      <c r="R31" s="22" t="s">
        <v>27</v>
      </c>
    </row>
    <row r="32" spans="1:18" s="7" customFormat="1" ht="45" x14ac:dyDescent="0.25">
      <c r="A32" s="33"/>
      <c r="B32" s="66"/>
      <c r="C32" s="60">
        <v>30</v>
      </c>
      <c r="D32" s="47" t="s">
        <v>142</v>
      </c>
      <c r="E32" s="22" t="s">
        <v>9</v>
      </c>
      <c r="F32" s="22" t="s">
        <v>9</v>
      </c>
      <c r="G32" s="28"/>
      <c r="H32" s="28"/>
      <c r="I32" s="28">
        <v>1</v>
      </c>
      <c r="J32" s="28">
        <v>1</v>
      </c>
      <c r="K32" s="28">
        <v>1</v>
      </c>
      <c r="L32" s="28">
        <v>1</v>
      </c>
      <c r="M32" s="29"/>
      <c r="N32" s="29">
        <v>1</v>
      </c>
      <c r="O32" s="29">
        <v>0.5</v>
      </c>
      <c r="P32" s="30">
        <v>0.5</v>
      </c>
      <c r="Q32" s="30">
        <v>0.5</v>
      </c>
      <c r="R32" s="22" t="s">
        <v>27</v>
      </c>
    </row>
    <row r="33" spans="1:18" s="7" customFormat="1" ht="45" x14ac:dyDescent="0.25">
      <c r="A33" s="33"/>
      <c r="B33" s="71" t="s">
        <v>79</v>
      </c>
      <c r="C33" s="60">
        <v>31</v>
      </c>
      <c r="D33" s="49" t="s">
        <v>260</v>
      </c>
      <c r="E33" s="5" t="s">
        <v>36</v>
      </c>
      <c r="F33" s="22" t="s">
        <v>80</v>
      </c>
      <c r="G33" s="22"/>
      <c r="H33" s="22"/>
      <c r="I33" s="22">
        <v>3</v>
      </c>
      <c r="J33" s="22">
        <v>3</v>
      </c>
      <c r="K33" s="22">
        <v>3</v>
      </c>
      <c r="L33" s="22">
        <v>3</v>
      </c>
      <c r="M33" s="30"/>
      <c r="N33" s="30"/>
      <c r="O33" s="30"/>
      <c r="P33" s="30"/>
      <c r="Q33" s="30"/>
      <c r="R33" s="22" t="s">
        <v>27</v>
      </c>
    </row>
    <row r="34" spans="1:18" s="7" customFormat="1" ht="60" x14ac:dyDescent="0.25">
      <c r="A34" s="32" t="s">
        <v>81</v>
      </c>
      <c r="B34" s="56" t="s">
        <v>155</v>
      </c>
      <c r="C34" s="60">
        <v>32</v>
      </c>
      <c r="D34" s="47" t="s">
        <v>237</v>
      </c>
      <c r="E34" s="22" t="s">
        <v>47</v>
      </c>
      <c r="F34" s="6" t="s">
        <v>47</v>
      </c>
      <c r="G34" s="23"/>
      <c r="H34" s="23"/>
      <c r="I34" s="23">
        <v>1</v>
      </c>
      <c r="J34" s="23">
        <v>1</v>
      </c>
      <c r="K34" s="23">
        <v>1</v>
      </c>
      <c r="L34" s="23">
        <v>1</v>
      </c>
      <c r="M34" s="24"/>
      <c r="N34" s="24">
        <v>0.02</v>
      </c>
      <c r="O34" s="24">
        <v>0.02</v>
      </c>
      <c r="P34" s="24">
        <v>0.02</v>
      </c>
      <c r="Q34" s="24">
        <v>0.02</v>
      </c>
      <c r="R34" s="22" t="s">
        <v>27</v>
      </c>
    </row>
    <row r="35" spans="1:18" s="7" customFormat="1" ht="75" x14ac:dyDescent="0.25">
      <c r="A35" s="57"/>
      <c r="B35" s="56" t="s">
        <v>156</v>
      </c>
      <c r="C35" s="60">
        <v>33</v>
      </c>
      <c r="D35" s="47" t="s">
        <v>261</v>
      </c>
      <c r="E35" s="22" t="s">
        <v>52</v>
      </c>
      <c r="F35" s="22" t="s">
        <v>13</v>
      </c>
      <c r="G35" s="28"/>
      <c r="H35" s="28">
        <v>50</v>
      </c>
      <c r="I35" s="28">
        <v>100</v>
      </c>
      <c r="J35" s="28"/>
      <c r="K35" s="28"/>
      <c r="L35" s="28"/>
      <c r="M35" s="29"/>
      <c r="N35" s="29"/>
      <c r="O35" s="29"/>
      <c r="P35" s="30"/>
      <c r="Q35" s="30"/>
      <c r="R35" s="22" t="s">
        <v>27</v>
      </c>
    </row>
    <row r="36" spans="1:18" s="7" customFormat="1" x14ac:dyDescent="0.25">
      <c r="A36" s="57"/>
      <c r="B36" s="57"/>
      <c r="C36" s="60">
        <v>34</v>
      </c>
      <c r="D36" s="47" t="s">
        <v>262</v>
      </c>
      <c r="E36" s="22" t="s">
        <v>52</v>
      </c>
      <c r="F36" s="22" t="s">
        <v>13</v>
      </c>
      <c r="G36" s="28">
        <v>50</v>
      </c>
      <c r="H36" s="28">
        <v>100</v>
      </c>
      <c r="I36" s="20"/>
      <c r="J36" s="28"/>
      <c r="K36" s="28"/>
      <c r="L36" s="28"/>
      <c r="M36" s="29"/>
      <c r="N36" s="29"/>
      <c r="O36" s="29"/>
      <c r="P36" s="30"/>
      <c r="Q36" s="30"/>
      <c r="R36" s="22"/>
    </row>
    <row r="37" spans="1:18" s="7" customFormat="1" ht="45" x14ac:dyDescent="0.25">
      <c r="A37" s="57"/>
      <c r="B37" s="57"/>
      <c r="C37" s="60">
        <v>35</v>
      </c>
      <c r="D37" s="47" t="s">
        <v>263</v>
      </c>
      <c r="E37" s="22"/>
      <c r="F37" s="22"/>
      <c r="G37" s="28"/>
      <c r="H37" s="28"/>
      <c r="I37" s="28"/>
      <c r="J37" s="28"/>
      <c r="K37" s="28"/>
      <c r="L37" s="28"/>
      <c r="M37" s="29"/>
      <c r="N37" s="29"/>
      <c r="O37" s="29"/>
      <c r="P37" s="30"/>
      <c r="Q37" s="30"/>
      <c r="R37" s="22"/>
    </row>
    <row r="38" spans="1:18" s="7" customFormat="1" ht="30" x14ac:dyDescent="0.25">
      <c r="A38" s="57"/>
      <c r="B38" s="66"/>
      <c r="C38" s="60">
        <v>36</v>
      </c>
      <c r="D38" s="47" t="s">
        <v>264</v>
      </c>
      <c r="E38" s="22"/>
      <c r="F38" s="22"/>
      <c r="G38" s="28"/>
      <c r="H38" s="28"/>
      <c r="I38" s="28"/>
      <c r="J38" s="28"/>
      <c r="K38" s="28"/>
      <c r="L38" s="28"/>
      <c r="M38" s="29"/>
      <c r="N38" s="29"/>
      <c r="O38" s="29"/>
      <c r="P38" s="30"/>
      <c r="Q38" s="30"/>
      <c r="R38" s="22"/>
    </row>
    <row r="39" spans="1:18" s="7" customFormat="1" ht="45" x14ac:dyDescent="0.25">
      <c r="A39" s="364"/>
      <c r="B39" s="57" t="s">
        <v>82</v>
      </c>
      <c r="C39" s="60">
        <v>37</v>
      </c>
      <c r="D39" s="47" t="s">
        <v>238</v>
      </c>
      <c r="E39" s="22" t="s">
        <v>49</v>
      </c>
      <c r="F39" s="22" t="s">
        <v>17</v>
      </c>
      <c r="G39" s="28"/>
      <c r="H39" s="28"/>
      <c r="I39" s="28">
        <v>50</v>
      </c>
      <c r="J39" s="28">
        <v>50</v>
      </c>
      <c r="K39" s="28">
        <v>50</v>
      </c>
      <c r="L39" s="28">
        <v>50</v>
      </c>
      <c r="M39" s="29"/>
      <c r="N39" s="29">
        <v>0.02</v>
      </c>
      <c r="O39" s="29">
        <v>0.02</v>
      </c>
      <c r="P39" s="30">
        <v>0.02</v>
      </c>
      <c r="Q39" s="30">
        <v>0.02</v>
      </c>
      <c r="R39" s="22" t="s">
        <v>27</v>
      </c>
    </row>
    <row r="40" spans="1:18" s="7" customFormat="1" ht="45" x14ac:dyDescent="0.25">
      <c r="A40" s="56" t="s">
        <v>83</v>
      </c>
      <c r="B40" s="56" t="s">
        <v>84</v>
      </c>
      <c r="C40" s="60">
        <v>38</v>
      </c>
      <c r="D40" s="47" t="s">
        <v>239</v>
      </c>
      <c r="E40" s="60" t="s">
        <v>47</v>
      </c>
      <c r="F40" s="22" t="s">
        <v>47</v>
      </c>
      <c r="G40" s="28" t="s">
        <v>10</v>
      </c>
      <c r="H40" s="28"/>
      <c r="I40" s="28">
        <v>1</v>
      </c>
      <c r="J40" s="28">
        <v>1</v>
      </c>
      <c r="K40" s="28">
        <v>1</v>
      </c>
      <c r="L40" s="28">
        <v>1</v>
      </c>
      <c r="M40" s="29"/>
      <c r="N40" s="29">
        <v>0.02</v>
      </c>
      <c r="O40" s="29">
        <v>0.02</v>
      </c>
      <c r="P40" s="30">
        <v>0.02</v>
      </c>
      <c r="Q40" s="30">
        <v>0.02</v>
      </c>
      <c r="R40" s="22" t="s">
        <v>26</v>
      </c>
    </row>
    <row r="41" spans="1:18" s="7" customFormat="1" ht="45" x14ac:dyDescent="0.25">
      <c r="A41" s="66"/>
      <c r="B41" s="66"/>
      <c r="C41" s="60">
        <v>39</v>
      </c>
      <c r="D41" s="47" t="s">
        <v>272</v>
      </c>
      <c r="E41" s="366" t="s">
        <v>223</v>
      </c>
      <c r="F41" s="27" t="s">
        <v>223</v>
      </c>
      <c r="G41" s="37"/>
      <c r="H41" s="37"/>
      <c r="I41" s="37">
        <v>1</v>
      </c>
      <c r="J41" s="37"/>
      <c r="K41" s="37"/>
      <c r="L41" s="37"/>
      <c r="M41" s="38"/>
      <c r="N41" s="38">
        <v>0.1</v>
      </c>
      <c r="O41" s="38"/>
      <c r="P41" s="31"/>
      <c r="Q41" s="31"/>
      <c r="R41" s="22" t="s">
        <v>27</v>
      </c>
    </row>
    <row r="42" spans="1:18" s="7" customFormat="1" ht="75" x14ac:dyDescent="0.25">
      <c r="A42" s="57"/>
      <c r="B42" s="365" t="s">
        <v>159</v>
      </c>
      <c r="C42" s="65">
        <v>40</v>
      </c>
      <c r="D42" s="55" t="s">
        <v>66</v>
      </c>
      <c r="E42" s="27" t="s">
        <v>48</v>
      </c>
      <c r="F42" s="27" t="s">
        <v>8</v>
      </c>
      <c r="G42" s="37">
        <v>13</v>
      </c>
      <c r="H42" s="37">
        <v>13</v>
      </c>
      <c r="I42" s="37">
        <v>13</v>
      </c>
      <c r="J42" s="37">
        <v>13</v>
      </c>
      <c r="K42" s="37">
        <v>13</v>
      </c>
      <c r="L42" s="37">
        <v>13</v>
      </c>
      <c r="M42" s="38">
        <v>5</v>
      </c>
      <c r="N42" s="38">
        <v>5</v>
      </c>
      <c r="O42" s="38">
        <v>5</v>
      </c>
      <c r="P42" s="31">
        <v>5</v>
      </c>
      <c r="Q42" s="31">
        <v>5</v>
      </c>
      <c r="R42" s="27" t="s">
        <v>26</v>
      </c>
    </row>
    <row r="43" spans="1:18" s="7" customFormat="1" x14ac:dyDescent="0.25">
      <c r="A43" s="57"/>
      <c r="B43" s="41"/>
      <c r="C43" s="60">
        <v>41</v>
      </c>
      <c r="D43" s="49" t="s">
        <v>281</v>
      </c>
      <c r="E43" s="22" t="s">
        <v>16</v>
      </c>
      <c r="F43" s="22" t="s">
        <v>9</v>
      </c>
      <c r="G43" s="28" t="s">
        <v>10</v>
      </c>
      <c r="H43" s="28"/>
      <c r="I43" s="28">
        <v>1</v>
      </c>
      <c r="J43" s="28">
        <v>1</v>
      </c>
      <c r="K43" s="28">
        <v>1</v>
      </c>
      <c r="L43" s="28">
        <v>1</v>
      </c>
      <c r="M43" s="29"/>
      <c r="N43" s="29">
        <v>1</v>
      </c>
      <c r="O43" s="29">
        <v>1</v>
      </c>
      <c r="P43" s="30">
        <v>1</v>
      </c>
      <c r="Q43" s="30">
        <v>1</v>
      </c>
      <c r="R43" s="22" t="s">
        <v>26</v>
      </c>
    </row>
    <row r="44" spans="1:18" s="7" customFormat="1" ht="48" customHeight="1" x14ac:dyDescent="0.25">
      <c r="A44" s="364"/>
      <c r="B44" s="66" t="s">
        <v>85</v>
      </c>
      <c r="C44" s="60">
        <v>42</v>
      </c>
      <c r="D44" s="49" t="s">
        <v>240</v>
      </c>
      <c r="E44" s="22" t="s">
        <v>49</v>
      </c>
      <c r="F44" s="22" t="s">
        <v>17</v>
      </c>
      <c r="G44" s="28"/>
      <c r="H44" s="28"/>
      <c r="I44" s="28">
        <v>100</v>
      </c>
      <c r="J44" s="28">
        <v>100</v>
      </c>
      <c r="K44" s="28">
        <v>100</v>
      </c>
      <c r="L44" s="28">
        <v>100</v>
      </c>
      <c r="M44" s="29"/>
      <c r="N44" s="29">
        <v>0.02</v>
      </c>
      <c r="O44" s="29">
        <v>0.02</v>
      </c>
      <c r="P44" s="30">
        <v>0.02</v>
      </c>
      <c r="Q44" s="30">
        <v>0.02</v>
      </c>
      <c r="R44" s="22" t="s">
        <v>27</v>
      </c>
    </row>
    <row r="45" spans="1:18" s="7" customFormat="1" ht="90" x14ac:dyDescent="0.25">
      <c r="A45" s="5" t="s">
        <v>86</v>
      </c>
      <c r="B45" s="73" t="s">
        <v>157</v>
      </c>
      <c r="C45" s="60">
        <v>43</v>
      </c>
      <c r="D45" s="47" t="s">
        <v>241</v>
      </c>
      <c r="E45" s="36" t="s">
        <v>47</v>
      </c>
      <c r="F45" s="22" t="s">
        <v>47</v>
      </c>
      <c r="G45" s="28" t="s">
        <v>10</v>
      </c>
      <c r="H45" s="28"/>
      <c r="I45" s="28">
        <v>1</v>
      </c>
      <c r="J45" s="28">
        <v>1</v>
      </c>
      <c r="K45" s="28">
        <v>1</v>
      </c>
      <c r="L45" s="28">
        <v>1</v>
      </c>
      <c r="M45" s="29"/>
      <c r="N45" s="29">
        <v>0.02</v>
      </c>
      <c r="O45" s="29">
        <v>0.02</v>
      </c>
      <c r="P45" s="30">
        <v>0.02</v>
      </c>
      <c r="Q45" s="30">
        <v>0.02</v>
      </c>
      <c r="R45" s="22" t="s">
        <v>26</v>
      </c>
    </row>
    <row r="46" spans="1:18" s="7" customFormat="1" ht="150" x14ac:dyDescent="0.25">
      <c r="A46" s="33"/>
      <c r="B46" s="73" t="s">
        <v>158</v>
      </c>
      <c r="C46" s="60">
        <v>44</v>
      </c>
      <c r="D46" s="58" t="s">
        <v>273</v>
      </c>
      <c r="E46" s="22" t="s">
        <v>37</v>
      </c>
      <c r="F46" s="27" t="s">
        <v>15</v>
      </c>
      <c r="G46" s="37">
        <v>3</v>
      </c>
      <c r="H46" s="37">
        <v>3</v>
      </c>
      <c r="I46" s="37">
        <v>3</v>
      </c>
      <c r="J46" s="37">
        <v>3</v>
      </c>
      <c r="K46" s="37">
        <v>3</v>
      </c>
      <c r="L46" s="37">
        <v>3</v>
      </c>
      <c r="M46" s="38">
        <v>5</v>
      </c>
      <c r="N46" s="38">
        <v>5</v>
      </c>
      <c r="O46" s="38">
        <v>5</v>
      </c>
      <c r="P46" s="31">
        <v>5</v>
      </c>
      <c r="Q46" s="31">
        <v>5</v>
      </c>
      <c r="R46" s="22" t="s">
        <v>27</v>
      </c>
    </row>
    <row r="47" spans="1:18" s="7" customFormat="1" ht="60" x14ac:dyDescent="0.25">
      <c r="A47" s="364"/>
      <c r="B47" s="73" t="s">
        <v>280</v>
      </c>
      <c r="C47" s="60">
        <v>45</v>
      </c>
      <c r="D47" s="47" t="s">
        <v>279</v>
      </c>
      <c r="E47" s="22" t="s">
        <v>16</v>
      </c>
      <c r="F47" s="22" t="s">
        <v>9</v>
      </c>
      <c r="G47" s="28" t="s">
        <v>10</v>
      </c>
      <c r="H47" s="28"/>
      <c r="I47" s="28">
        <v>1</v>
      </c>
      <c r="J47" s="28">
        <v>1</v>
      </c>
      <c r="K47" s="28">
        <v>1</v>
      </c>
      <c r="L47" s="28">
        <v>1</v>
      </c>
      <c r="M47" s="29"/>
      <c r="N47" s="29">
        <v>1</v>
      </c>
      <c r="O47" s="29">
        <v>1</v>
      </c>
      <c r="P47" s="30">
        <v>1</v>
      </c>
      <c r="Q47" s="30">
        <v>1</v>
      </c>
      <c r="R47" s="22" t="s">
        <v>26</v>
      </c>
    </row>
    <row r="48" spans="1:18" s="7" customFormat="1" ht="60" x14ac:dyDescent="0.25">
      <c r="A48" s="5" t="s">
        <v>88</v>
      </c>
      <c r="B48" s="73" t="s">
        <v>160</v>
      </c>
      <c r="C48" s="60">
        <v>46</v>
      </c>
      <c r="D48" s="47" t="s">
        <v>265</v>
      </c>
      <c r="E48" s="22" t="s">
        <v>47</v>
      </c>
      <c r="F48" s="22" t="s">
        <v>47</v>
      </c>
      <c r="G48" s="22"/>
      <c r="H48" s="28"/>
      <c r="I48" s="28">
        <v>1</v>
      </c>
      <c r="J48" s="28">
        <v>1</v>
      </c>
      <c r="K48" s="28">
        <v>1</v>
      </c>
      <c r="L48" s="28">
        <v>1</v>
      </c>
      <c r="M48" s="29"/>
      <c r="N48" s="29">
        <v>0.02</v>
      </c>
      <c r="O48" s="29">
        <v>0.02</v>
      </c>
      <c r="P48" s="30">
        <v>0.02</v>
      </c>
      <c r="Q48" s="30">
        <v>0.02</v>
      </c>
      <c r="R48" s="22" t="s">
        <v>32</v>
      </c>
    </row>
    <row r="49" spans="1:18" s="7" customFormat="1" ht="75" x14ac:dyDescent="0.25">
      <c r="A49" s="33"/>
      <c r="B49" s="56" t="s">
        <v>139</v>
      </c>
      <c r="C49" s="60">
        <v>47</v>
      </c>
      <c r="D49" s="47" t="s">
        <v>251</v>
      </c>
      <c r="E49" s="22" t="s">
        <v>9</v>
      </c>
      <c r="F49" s="22" t="s">
        <v>12</v>
      </c>
      <c r="G49" s="28"/>
      <c r="H49" s="28"/>
      <c r="I49" s="28">
        <v>25</v>
      </c>
      <c r="J49" s="28">
        <v>50</v>
      </c>
      <c r="K49" s="28">
        <v>75</v>
      </c>
      <c r="L49" s="28">
        <v>100</v>
      </c>
      <c r="M49" s="29"/>
      <c r="N49" s="29">
        <v>2</v>
      </c>
      <c r="O49" s="29"/>
      <c r="P49" s="30"/>
      <c r="Q49" s="30"/>
      <c r="R49" s="22" t="s">
        <v>32</v>
      </c>
    </row>
    <row r="50" spans="1:18" s="7" customFormat="1" ht="45" x14ac:dyDescent="0.25">
      <c r="A50" s="33"/>
      <c r="B50" s="66"/>
      <c r="C50" s="60">
        <v>48</v>
      </c>
      <c r="D50" s="47" t="s">
        <v>266</v>
      </c>
      <c r="E50" s="22"/>
      <c r="F50" s="22"/>
      <c r="G50" s="28"/>
      <c r="H50" s="28"/>
      <c r="I50" s="28"/>
      <c r="J50" s="28"/>
      <c r="K50" s="28"/>
      <c r="L50" s="28"/>
      <c r="M50" s="29"/>
      <c r="N50" s="29"/>
      <c r="O50" s="29"/>
      <c r="P50" s="30"/>
      <c r="Q50" s="30"/>
      <c r="R50" s="22"/>
    </row>
    <row r="51" spans="1:18" s="7" customFormat="1" ht="45" x14ac:dyDescent="0.25">
      <c r="A51" s="364"/>
      <c r="B51" s="73" t="s">
        <v>89</v>
      </c>
      <c r="C51" s="60">
        <v>49</v>
      </c>
      <c r="D51" s="47" t="s">
        <v>242</v>
      </c>
      <c r="E51" s="22" t="s">
        <v>49</v>
      </c>
      <c r="F51" s="22" t="s">
        <v>17</v>
      </c>
      <c r="G51" s="28"/>
      <c r="H51" s="28"/>
      <c r="I51" s="28">
        <v>100</v>
      </c>
      <c r="J51" s="28">
        <v>100</v>
      </c>
      <c r="K51" s="28">
        <v>100</v>
      </c>
      <c r="L51" s="28">
        <v>100</v>
      </c>
      <c r="M51" s="29"/>
      <c r="N51" s="29">
        <v>0.02</v>
      </c>
      <c r="O51" s="29">
        <v>0.02</v>
      </c>
      <c r="P51" s="30">
        <v>0.02</v>
      </c>
      <c r="Q51" s="30">
        <v>0.02</v>
      </c>
      <c r="R51" s="22" t="s">
        <v>32</v>
      </c>
    </row>
    <row r="52" spans="1:18" s="7" customFormat="1" ht="45.75" customHeight="1" x14ac:dyDescent="0.25">
      <c r="A52" s="56" t="s">
        <v>90</v>
      </c>
      <c r="B52" s="56" t="s">
        <v>163</v>
      </c>
      <c r="C52" s="60">
        <v>50</v>
      </c>
      <c r="D52" s="49" t="s">
        <v>243</v>
      </c>
      <c r="E52" s="6"/>
      <c r="F52" s="6"/>
      <c r="G52" s="23"/>
      <c r="H52" s="23"/>
      <c r="I52" s="23"/>
      <c r="J52" s="23"/>
      <c r="K52" s="23"/>
      <c r="L52" s="23"/>
      <c r="M52" s="24"/>
      <c r="N52" s="29">
        <v>0.02</v>
      </c>
      <c r="O52" s="29">
        <v>0.02</v>
      </c>
      <c r="P52" s="30">
        <v>0.02</v>
      </c>
      <c r="Q52" s="30">
        <v>0.02</v>
      </c>
      <c r="R52" s="22" t="s">
        <v>27</v>
      </c>
    </row>
    <row r="53" spans="1:18" s="7" customFormat="1" ht="60" x14ac:dyDescent="0.25">
      <c r="A53" s="57"/>
      <c r="B53" s="66"/>
      <c r="C53" s="60">
        <v>51</v>
      </c>
      <c r="D53" s="49" t="s">
        <v>244</v>
      </c>
      <c r="E53" s="6"/>
      <c r="F53" s="6"/>
      <c r="G53" s="23"/>
      <c r="H53" s="23"/>
      <c r="I53" s="23"/>
      <c r="J53" s="23"/>
      <c r="K53" s="23"/>
      <c r="L53" s="23"/>
      <c r="M53" s="24"/>
      <c r="N53" s="29">
        <v>0.05</v>
      </c>
      <c r="O53" s="29">
        <v>0.05</v>
      </c>
      <c r="P53" s="29">
        <v>0.05</v>
      </c>
      <c r="Q53" s="29">
        <v>0.05</v>
      </c>
      <c r="R53" s="22" t="s">
        <v>27</v>
      </c>
    </row>
    <row r="54" spans="1:18" s="7" customFormat="1" ht="45.75" customHeight="1" x14ac:dyDescent="0.25">
      <c r="A54" s="33"/>
      <c r="B54" s="66" t="s">
        <v>161</v>
      </c>
      <c r="C54" s="60">
        <v>52</v>
      </c>
      <c r="D54" s="62" t="s">
        <v>274</v>
      </c>
      <c r="E54" s="6"/>
      <c r="F54" s="6"/>
      <c r="G54" s="23"/>
      <c r="H54" s="23"/>
      <c r="I54" s="23">
        <v>1</v>
      </c>
      <c r="J54" s="23">
        <v>1</v>
      </c>
      <c r="K54" s="23"/>
      <c r="L54" s="23"/>
      <c r="M54" s="24"/>
      <c r="N54" s="24">
        <v>1.7</v>
      </c>
      <c r="O54" s="24">
        <v>1.7</v>
      </c>
      <c r="P54" s="24"/>
      <c r="Q54" s="24"/>
      <c r="R54" s="42" t="s">
        <v>27</v>
      </c>
    </row>
    <row r="55" spans="1:18" s="7" customFormat="1" ht="45.75" customHeight="1" x14ac:dyDescent="0.25">
      <c r="A55" s="364"/>
      <c r="B55" s="73" t="s">
        <v>162</v>
      </c>
      <c r="C55" s="60">
        <v>53</v>
      </c>
      <c r="D55" s="49" t="s">
        <v>276</v>
      </c>
      <c r="E55" s="6"/>
      <c r="F55" s="6"/>
      <c r="G55" s="23"/>
      <c r="H55" s="23"/>
      <c r="I55" s="23"/>
      <c r="J55" s="23"/>
      <c r="K55" s="23"/>
      <c r="L55" s="23"/>
      <c r="M55" s="24"/>
      <c r="N55" s="24"/>
      <c r="O55" s="24"/>
      <c r="P55" s="24"/>
      <c r="Q55" s="24"/>
      <c r="R55" s="43"/>
    </row>
    <row r="56" spans="1:18" s="7" customFormat="1" ht="60" x14ac:dyDescent="0.25">
      <c r="A56" s="32" t="s">
        <v>91</v>
      </c>
      <c r="B56" s="73" t="s">
        <v>92</v>
      </c>
      <c r="C56" s="60">
        <v>54</v>
      </c>
      <c r="D56" s="47" t="s">
        <v>245</v>
      </c>
      <c r="E56" s="22" t="s">
        <v>47</v>
      </c>
      <c r="F56" s="22" t="s">
        <v>47</v>
      </c>
      <c r="G56" s="28"/>
      <c r="H56" s="28"/>
      <c r="I56" s="28">
        <v>1</v>
      </c>
      <c r="J56" s="28">
        <v>1</v>
      </c>
      <c r="K56" s="28">
        <v>1</v>
      </c>
      <c r="L56" s="28">
        <v>1</v>
      </c>
      <c r="M56" s="29"/>
      <c r="N56" s="29">
        <v>0.02</v>
      </c>
      <c r="O56" s="29">
        <v>0.02</v>
      </c>
      <c r="P56" s="30">
        <v>0.02</v>
      </c>
      <c r="Q56" s="30">
        <v>0.02</v>
      </c>
      <c r="R56" s="22" t="s">
        <v>93</v>
      </c>
    </row>
    <row r="57" spans="1:18" s="7" customFormat="1" ht="75" x14ac:dyDescent="0.25">
      <c r="A57" s="33"/>
      <c r="B57" s="73" t="s">
        <v>94</v>
      </c>
      <c r="C57" s="60">
        <v>55</v>
      </c>
      <c r="D57" s="58" t="s">
        <v>252</v>
      </c>
      <c r="E57" s="6" t="s">
        <v>9</v>
      </c>
      <c r="F57" s="22" t="s">
        <v>12</v>
      </c>
      <c r="G57" s="6"/>
      <c r="H57" s="6"/>
      <c r="I57" s="6">
        <v>50</v>
      </c>
      <c r="J57" s="6">
        <v>100</v>
      </c>
      <c r="K57" s="6"/>
      <c r="L57" s="6"/>
      <c r="M57" s="26"/>
      <c r="N57" s="26">
        <v>1.5</v>
      </c>
      <c r="O57" s="26"/>
      <c r="P57" s="26"/>
      <c r="Q57" s="26"/>
      <c r="R57" s="22" t="s">
        <v>27</v>
      </c>
    </row>
    <row r="58" spans="1:18" s="7" customFormat="1" ht="48" customHeight="1" x14ac:dyDescent="0.25">
      <c r="A58" s="364"/>
      <c r="B58" s="73" t="s">
        <v>164</v>
      </c>
      <c r="C58" s="60">
        <v>56</v>
      </c>
      <c r="D58" s="49" t="s">
        <v>246</v>
      </c>
      <c r="E58" s="6"/>
      <c r="F58" s="6"/>
      <c r="G58" s="23"/>
      <c r="H58" s="23"/>
      <c r="I58" s="23"/>
      <c r="J58" s="23"/>
      <c r="K58" s="23"/>
      <c r="L58" s="23"/>
      <c r="M58" s="24"/>
      <c r="N58" s="24"/>
      <c r="O58" s="24"/>
      <c r="P58" s="24"/>
      <c r="Q58" s="24"/>
      <c r="R58" s="43"/>
    </row>
    <row r="59" spans="1:18" s="7" customFormat="1" ht="75" x14ac:dyDescent="0.25">
      <c r="A59" s="32" t="s">
        <v>95</v>
      </c>
      <c r="B59" s="73" t="s">
        <v>96</v>
      </c>
      <c r="C59" s="60">
        <v>57</v>
      </c>
      <c r="D59" s="47" t="s">
        <v>247</v>
      </c>
      <c r="E59" s="22" t="s">
        <v>47</v>
      </c>
      <c r="F59" s="22" t="s">
        <v>47</v>
      </c>
      <c r="G59" s="28"/>
      <c r="H59" s="28"/>
      <c r="I59" s="28">
        <v>1</v>
      </c>
      <c r="J59" s="28">
        <v>1</v>
      </c>
      <c r="K59" s="28">
        <v>1</v>
      </c>
      <c r="L59" s="28">
        <v>1</v>
      </c>
      <c r="M59" s="29"/>
      <c r="N59" s="29">
        <v>0.02</v>
      </c>
      <c r="O59" s="29">
        <v>0.02</v>
      </c>
      <c r="P59" s="30">
        <v>0.02</v>
      </c>
      <c r="Q59" s="30">
        <v>0.02</v>
      </c>
      <c r="R59" s="22" t="s">
        <v>93</v>
      </c>
    </row>
    <row r="60" spans="1:18" s="7" customFormat="1" ht="120" x14ac:dyDescent="0.25">
      <c r="A60" s="33"/>
      <c r="B60" s="73" t="s">
        <v>87</v>
      </c>
      <c r="C60" s="60">
        <v>58</v>
      </c>
      <c r="D60" s="49" t="s">
        <v>275</v>
      </c>
      <c r="E60" s="6"/>
      <c r="F60" s="6"/>
      <c r="G60" s="23"/>
      <c r="H60" s="23"/>
      <c r="I60" s="23"/>
      <c r="J60" s="23"/>
      <c r="K60" s="23"/>
      <c r="L60" s="23"/>
      <c r="M60" s="24"/>
      <c r="N60" s="24"/>
      <c r="O60" s="24">
        <v>7</v>
      </c>
      <c r="P60" s="24"/>
      <c r="Q60" s="24"/>
      <c r="R60" s="42" t="s">
        <v>27</v>
      </c>
    </row>
    <row r="61" spans="1:18" s="7" customFormat="1" ht="60" x14ac:dyDescent="0.25">
      <c r="A61" s="364"/>
      <c r="B61" s="73" t="s">
        <v>214</v>
      </c>
      <c r="C61" s="60">
        <v>59</v>
      </c>
      <c r="D61" s="49" t="s">
        <v>215</v>
      </c>
      <c r="E61" s="22" t="s">
        <v>49</v>
      </c>
      <c r="F61" s="6" t="s">
        <v>17</v>
      </c>
      <c r="G61" s="6"/>
      <c r="H61" s="6"/>
      <c r="I61" s="6">
        <v>40</v>
      </c>
      <c r="J61" s="6">
        <v>40</v>
      </c>
      <c r="K61" s="6">
        <v>40</v>
      </c>
      <c r="L61" s="6">
        <v>40</v>
      </c>
      <c r="M61" s="26"/>
      <c r="N61" s="26">
        <v>0.02</v>
      </c>
      <c r="O61" s="26">
        <v>0.02</v>
      </c>
      <c r="P61" s="26">
        <v>0.02</v>
      </c>
      <c r="Q61" s="26">
        <v>0.02</v>
      </c>
      <c r="R61" s="22" t="s">
        <v>93</v>
      </c>
    </row>
    <row r="62" spans="1:18" s="7" customFormat="1" ht="63" customHeight="1" x14ac:dyDescent="0.25">
      <c r="A62" s="367" t="s">
        <v>97</v>
      </c>
      <c r="B62" s="73" t="s">
        <v>165</v>
      </c>
      <c r="C62" s="60">
        <v>60</v>
      </c>
      <c r="D62" s="49" t="s">
        <v>304</v>
      </c>
      <c r="E62" s="22" t="s">
        <v>47</v>
      </c>
      <c r="F62" s="22" t="s">
        <v>47</v>
      </c>
      <c r="G62" s="28"/>
      <c r="H62" s="28"/>
      <c r="I62" s="28">
        <v>1</v>
      </c>
      <c r="J62" s="28">
        <v>1</v>
      </c>
      <c r="K62" s="28">
        <v>1</v>
      </c>
      <c r="L62" s="28">
        <v>1</v>
      </c>
      <c r="M62" s="29"/>
      <c r="N62" s="29">
        <v>0.02</v>
      </c>
      <c r="O62" s="29">
        <v>0.02</v>
      </c>
      <c r="P62" s="30">
        <v>0.02</v>
      </c>
      <c r="Q62" s="30">
        <v>0.02</v>
      </c>
      <c r="R62" s="22" t="s">
        <v>93</v>
      </c>
    </row>
    <row r="63" spans="1:18" s="7" customFormat="1" ht="49.5" customHeight="1" x14ac:dyDescent="0.25">
      <c r="A63" s="57"/>
      <c r="B63" s="57" t="s">
        <v>166</v>
      </c>
      <c r="C63" s="65">
        <v>61</v>
      </c>
      <c r="D63" s="55" t="s">
        <v>210</v>
      </c>
      <c r="E63" s="27" t="s">
        <v>40</v>
      </c>
      <c r="F63" s="51" t="s">
        <v>13</v>
      </c>
      <c r="G63" s="37"/>
      <c r="H63" s="37"/>
      <c r="I63" s="37">
        <v>25</v>
      </c>
      <c r="J63" s="37">
        <v>50</v>
      </c>
      <c r="K63" s="37">
        <v>75</v>
      </c>
      <c r="L63" s="37">
        <v>100</v>
      </c>
      <c r="M63" s="38"/>
      <c r="N63" s="38"/>
      <c r="O63" s="38"/>
      <c r="P63" s="31"/>
      <c r="Q63" s="31"/>
      <c r="R63" s="364" t="s">
        <v>27</v>
      </c>
    </row>
    <row r="64" spans="1:18" s="7" customFormat="1" ht="49.5" customHeight="1" x14ac:dyDescent="0.25">
      <c r="A64" s="57"/>
      <c r="B64" s="57"/>
      <c r="C64" s="60">
        <v>62</v>
      </c>
      <c r="D64" s="49" t="s">
        <v>168</v>
      </c>
      <c r="E64" s="6"/>
      <c r="F64" s="6"/>
      <c r="G64" s="23"/>
      <c r="H64" s="23"/>
      <c r="I64" s="23"/>
      <c r="J64" s="23"/>
      <c r="K64" s="23"/>
      <c r="L64" s="23"/>
      <c r="M64" s="24"/>
      <c r="N64" s="24">
        <v>0.05</v>
      </c>
      <c r="O64" s="24">
        <v>0.05</v>
      </c>
      <c r="P64" s="24">
        <v>0.05</v>
      </c>
      <c r="Q64" s="24">
        <v>0.05</v>
      </c>
      <c r="R64" s="42" t="s">
        <v>27</v>
      </c>
    </row>
    <row r="65" spans="1:18" s="7" customFormat="1" ht="33" customHeight="1" x14ac:dyDescent="0.25">
      <c r="A65" s="57"/>
      <c r="B65" s="66"/>
      <c r="C65" s="60">
        <v>63</v>
      </c>
      <c r="D65" s="49" t="s">
        <v>178</v>
      </c>
      <c r="E65" s="6"/>
      <c r="F65" s="6" t="s">
        <v>9</v>
      </c>
      <c r="G65" s="23"/>
      <c r="H65" s="23"/>
      <c r="I65" s="23">
        <v>1</v>
      </c>
      <c r="J65" s="23"/>
      <c r="K65" s="23"/>
      <c r="L65" s="23"/>
      <c r="M65" s="24"/>
      <c r="N65" s="24">
        <v>1</v>
      </c>
      <c r="O65" s="24"/>
      <c r="P65" s="24"/>
      <c r="Q65" s="24"/>
      <c r="R65" s="42" t="s">
        <v>27</v>
      </c>
    </row>
    <row r="66" spans="1:18" s="7" customFormat="1" ht="49.5" customHeight="1" x14ac:dyDescent="0.25">
      <c r="A66" s="33"/>
      <c r="B66" s="66" t="s">
        <v>167</v>
      </c>
      <c r="C66" s="60">
        <v>64</v>
      </c>
      <c r="D66" s="49" t="s">
        <v>216</v>
      </c>
      <c r="E66" s="6"/>
      <c r="F66" s="6"/>
      <c r="G66" s="23"/>
      <c r="H66" s="23"/>
      <c r="I66" s="23"/>
      <c r="J66" s="23"/>
      <c r="K66" s="23"/>
      <c r="L66" s="23"/>
      <c r="M66" s="24"/>
      <c r="N66" s="24"/>
      <c r="O66" s="24"/>
      <c r="P66" s="24"/>
      <c r="Q66" s="24"/>
      <c r="R66" s="43"/>
    </row>
    <row r="67" spans="1:18" s="7" customFormat="1" ht="30" x14ac:dyDescent="0.25">
      <c r="A67" s="5" t="s">
        <v>98</v>
      </c>
      <c r="B67" s="74" t="s">
        <v>169</v>
      </c>
      <c r="C67" s="60">
        <v>65</v>
      </c>
      <c r="D67" s="47" t="s">
        <v>41</v>
      </c>
      <c r="E67" s="22" t="s">
        <v>52</v>
      </c>
      <c r="F67" s="22" t="s">
        <v>12</v>
      </c>
      <c r="G67" s="28" t="s">
        <v>10</v>
      </c>
      <c r="H67" s="28">
        <v>20</v>
      </c>
      <c r="I67" s="28">
        <v>40</v>
      </c>
      <c r="J67" s="28">
        <v>60</v>
      </c>
      <c r="K67" s="28">
        <v>80</v>
      </c>
      <c r="L67" s="28">
        <v>100</v>
      </c>
      <c r="M67" s="29"/>
      <c r="N67" s="29">
        <v>0.01</v>
      </c>
      <c r="O67" s="29"/>
      <c r="P67" s="30"/>
      <c r="Q67" s="30"/>
      <c r="R67" s="22" t="s">
        <v>27</v>
      </c>
    </row>
    <row r="68" spans="1:18" s="7" customFormat="1" ht="30" x14ac:dyDescent="0.25">
      <c r="A68" s="33"/>
      <c r="B68" s="68" t="s">
        <v>170</v>
      </c>
      <c r="C68" s="60">
        <v>66</v>
      </c>
      <c r="D68" s="16" t="s">
        <v>172</v>
      </c>
      <c r="E68" s="6"/>
      <c r="F68" s="6"/>
      <c r="G68" s="23"/>
      <c r="H68" s="23"/>
      <c r="I68" s="23"/>
      <c r="J68" s="23"/>
      <c r="K68" s="23"/>
      <c r="L68" s="23"/>
      <c r="M68" s="24"/>
      <c r="N68" s="29">
        <v>0.01</v>
      </c>
      <c r="O68" s="24"/>
      <c r="P68" s="24"/>
      <c r="Q68" s="24"/>
      <c r="R68" s="43"/>
    </row>
    <row r="69" spans="1:18" s="7" customFormat="1" ht="60" x14ac:dyDescent="0.25">
      <c r="A69" s="33"/>
      <c r="B69" s="68" t="s">
        <v>171</v>
      </c>
      <c r="C69" s="60">
        <v>67</v>
      </c>
      <c r="D69" s="16" t="s">
        <v>173</v>
      </c>
      <c r="E69" s="43"/>
      <c r="F69" s="43"/>
      <c r="G69" s="43"/>
      <c r="H69" s="43"/>
      <c r="I69" s="43"/>
      <c r="J69" s="43"/>
      <c r="K69" s="43"/>
      <c r="L69" s="43"/>
      <c r="M69" s="43"/>
      <c r="N69" s="29">
        <v>0.01</v>
      </c>
      <c r="O69" s="43"/>
      <c r="P69" s="43"/>
      <c r="Q69" s="43"/>
      <c r="R69" s="43"/>
    </row>
    <row r="70" spans="1:18" s="7" customFormat="1" ht="45" x14ac:dyDescent="0.25">
      <c r="A70" s="364"/>
      <c r="B70" s="70"/>
      <c r="C70" s="60">
        <v>68</v>
      </c>
      <c r="D70" s="47" t="s">
        <v>25</v>
      </c>
      <c r="E70" s="22" t="s">
        <v>38</v>
      </c>
      <c r="F70" s="22" t="s">
        <v>16</v>
      </c>
      <c r="G70" s="28">
        <v>2</v>
      </c>
      <c r="H70" s="28">
        <v>2</v>
      </c>
      <c r="I70" s="28">
        <v>2</v>
      </c>
      <c r="J70" s="28">
        <v>1</v>
      </c>
      <c r="K70" s="28">
        <v>1</v>
      </c>
      <c r="L70" s="96">
        <v>1</v>
      </c>
      <c r="M70" s="29"/>
      <c r="N70" s="29">
        <v>0.02</v>
      </c>
      <c r="O70" s="29">
        <v>0.02</v>
      </c>
      <c r="P70" s="30">
        <v>0.02</v>
      </c>
      <c r="Q70" s="30">
        <v>0.02</v>
      </c>
      <c r="R70" s="22" t="s">
        <v>24</v>
      </c>
    </row>
    <row r="71" spans="1:18" s="7" customFormat="1" ht="42.75" customHeight="1" x14ac:dyDescent="0.25">
      <c r="A71" s="33" t="s">
        <v>99</v>
      </c>
      <c r="B71" s="67" t="s">
        <v>100</v>
      </c>
      <c r="C71" s="60">
        <v>69</v>
      </c>
      <c r="D71" s="55" t="s">
        <v>217</v>
      </c>
      <c r="E71" s="27" t="s">
        <v>47</v>
      </c>
      <c r="F71" s="27" t="s">
        <v>47</v>
      </c>
      <c r="G71" s="27"/>
      <c r="H71" s="27"/>
      <c r="I71" s="27">
        <v>1</v>
      </c>
      <c r="J71" s="27">
        <v>1</v>
      </c>
      <c r="K71" s="27">
        <v>1</v>
      </c>
      <c r="L71" s="27">
        <v>1</v>
      </c>
      <c r="M71" s="31"/>
      <c r="N71" s="93">
        <v>0.02</v>
      </c>
      <c r="O71" s="93">
        <v>0.02</v>
      </c>
      <c r="P71" s="93">
        <v>0.02</v>
      </c>
      <c r="Q71" s="93">
        <v>0.02</v>
      </c>
      <c r="R71" s="27" t="s">
        <v>29</v>
      </c>
    </row>
    <row r="72" spans="1:18" s="7" customFormat="1" ht="105" x14ac:dyDescent="0.25">
      <c r="A72" s="33"/>
      <c r="B72" s="73" t="s">
        <v>101</v>
      </c>
      <c r="C72" s="60">
        <v>70</v>
      </c>
      <c r="D72" s="49" t="s">
        <v>218</v>
      </c>
      <c r="E72" s="6"/>
      <c r="F72" s="6"/>
      <c r="G72" s="23"/>
      <c r="H72" s="23"/>
      <c r="I72" s="23"/>
      <c r="J72" s="23"/>
      <c r="K72" s="23"/>
      <c r="L72" s="23"/>
      <c r="M72" s="24"/>
      <c r="N72" s="24"/>
      <c r="O72" s="24"/>
      <c r="P72" s="24"/>
      <c r="Q72" s="24"/>
      <c r="R72" s="43"/>
    </row>
    <row r="73" spans="1:18" s="7" customFormat="1" ht="30" x14ac:dyDescent="0.25">
      <c r="A73" s="364"/>
      <c r="B73" s="17" t="s">
        <v>102</v>
      </c>
      <c r="C73" s="60">
        <v>71</v>
      </c>
      <c r="D73" s="47" t="s">
        <v>61</v>
      </c>
      <c r="E73" s="22" t="s">
        <v>49</v>
      </c>
      <c r="F73" s="6" t="s">
        <v>17</v>
      </c>
      <c r="G73" s="6"/>
      <c r="H73" s="6"/>
      <c r="I73" s="6">
        <v>40</v>
      </c>
      <c r="J73" s="6">
        <v>40</v>
      </c>
      <c r="K73" s="6">
        <v>40</v>
      </c>
      <c r="L73" s="6">
        <v>40</v>
      </c>
      <c r="M73" s="26"/>
      <c r="N73" s="26">
        <v>0.02</v>
      </c>
      <c r="O73" s="26">
        <v>0.02</v>
      </c>
      <c r="P73" s="26">
        <v>0.02</v>
      </c>
      <c r="Q73" s="26">
        <v>0.02</v>
      </c>
      <c r="R73" s="22" t="s">
        <v>27</v>
      </c>
    </row>
    <row r="74" spans="1:18" s="7" customFormat="1" ht="45" x14ac:dyDescent="0.25">
      <c r="A74" s="32" t="s">
        <v>103</v>
      </c>
      <c r="B74" s="73" t="s">
        <v>104</v>
      </c>
      <c r="C74" s="60">
        <v>72</v>
      </c>
      <c r="D74" s="360" t="s">
        <v>174</v>
      </c>
      <c r="E74" s="27" t="s">
        <v>47</v>
      </c>
      <c r="F74" s="27" t="s">
        <v>47</v>
      </c>
      <c r="G74" s="27"/>
      <c r="H74" s="27"/>
      <c r="I74" s="27">
        <v>1</v>
      </c>
      <c r="J74" s="27">
        <v>1</v>
      </c>
      <c r="K74" s="27">
        <v>1</v>
      </c>
      <c r="L74" s="27">
        <v>1</v>
      </c>
      <c r="M74" s="31"/>
      <c r="N74" s="26">
        <v>0.02</v>
      </c>
      <c r="O74" s="26">
        <v>0.02</v>
      </c>
      <c r="P74" s="26">
        <v>0.02</v>
      </c>
      <c r="Q74" s="26">
        <v>0.02</v>
      </c>
      <c r="R74" s="22" t="s">
        <v>29</v>
      </c>
    </row>
    <row r="75" spans="1:18" s="7" customFormat="1" ht="90" x14ac:dyDescent="0.25">
      <c r="A75" s="364"/>
      <c r="B75" s="73" t="s">
        <v>105</v>
      </c>
      <c r="C75" s="60">
        <v>73</v>
      </c>
      <c r="D75" s="47" t="s">
        <v>51</v>
      </c>
      <c r="E75" s="22" t="s">
        <v>9</v>
      </c>
      <c r="F75" s="22" t="s">
        <v>9</v>
      </c>
      <c r="G75" s="22"/>
      <c r="H75" s="22"/>
      <c r="I75" s="22"/>
      <c r="J75" s="22"/>
      <c r="K75" s="22"/>
      <c r="L75" s="22">
        <v>1</v>
      </c>
      <c r="M75" s="30"/>
      <c r="N75" s="30"/>
      <c r="O75" s="30"/>
      <c r="P75" s="30"/>
      <c r="Q75" s="30">
        <v>7.3</v>
      </c>
      <c r="R75" s="22" t="s">
        <v>64</v>
      </c>
    </row>
    <row r="76" spans="1:18" s="7" customFormat="1" ht="60" x14ac:dyDescent="0.25">
      <c r="A76" s="33"/>
      <c r="B76" s="66"/>
      <c r="C76" s="65">
        <v>74</v>
      </c>
      <c r="D76" s="48" t="s">
        <v>175</v>
      </c>
      <c r="E76" s="27" t="s">
        <v>34</v>
      </c>
      <c r="F76" s="27" t="s">
        <v>12</v>
      </c>
      <c r="G76" s="37">
        <v>85</v>
      </c>
      <c r="H76" s="37">
        <v>90</v>
      </c>
      <c r="I76" s="37">
        <v>95</v>
      </c>
      <c r="J76" s="37">
        <v>100</v>
      </c>
      <c r="K76" s="37">
        <v>100</v>
      </c>
      <c r="L76" s="37">
        <v>100</v>
      </c>
      <c r="M76" s="38">
        <v>0.7</v>
      </c>
      <c r="N76" s="38">
        <v>0.7</v>
      </c>
      <c r="O76" s="38">
        <v>0.7</v>
      </c>
      <c r="P76" s="31">
        <v>0.7</v>
      </c>
      <c r="Q76" s="31">
        <v>0.7</v>
      </c>
      <c r="R76" s="27" t="s">
        <v>31</v>
      </c>
    </row>
    <row r="77" spans="1:18" s="7" customFormat="1" ht="45" x14ac:dyDescent="0.25">
      <c r="A77" s="364"/>
      <c r="B77" s="73" t="s">
        <v>106</v>
      </c>
      <c r="C77" s="60">
        <v>75</v>
      </c>
      <c r="D77" s="55" t="s">
        <v>176</v>
      </c>
      <c r="E77" s="22" t="s">
        <v>49</v>
      </c>
      <c r="F77" s="6" t="s">
        <v>17</v>
      </c>
      <c r="G77" s="6"/>
      <c r="H77" s="6"/>
      <c r="I77" s="6">
        <v>40</v>
      </c>
      <c r="J77" s="6">
        <v>40</v>
      </c>
      <c r="K77" s="6">
        <v>40</v>
      </c>
      <c r="L77" s="6">
        <v>40</v>
      </c>
      <c r="M77" s="26"/>
      <c r="N77" s="26">
        <v>0.02</v>
      </c>
      <c r="O77" s="26">
        <v>0.02</v>
      </c>
      <c r="P77" s="26">
        <v>0.02</v>
      </c>
      <c r="Q77" s="26">
        <v>0.02</v>
      </c>
      <c r="R77" s="22" t="s">
        <v>199</v>
      </c>
    </row>
    <row r="78" spans="1:18" s="7" customFormat="1" ht="30" x14ac:dyDescent="0.25">
      <c r="A78" s="32" t="s">
        <v>107</v>
      </c>
      <c r="B78" s="73" t="s">
        <v>108</v>
      </c>
      <c r="C78" s="60">
        <v>76</v>
      </c>
      <c r="D78" s="47" t="s">
        <v>60</v>
      </c>
      <c r="E78" s="6" t="s">
        <v>47</v>
      </c>
      <c r="F78" s="6" t="s">
        <v>47</v>
      </c>
      <c r="G78" s="6"/>
      <c r="H78" s="6"/>
      <c r="I78" s="6">
        <v>1</v>
      </c>
      <c r="J78" s="6">
        <v>1</v>
      </c>
      <c r="K78" s="6">
        <v>1</v>
      </c>
      <c r="L78" s="6">
        <v>1</v>
      </c>
      <c r="M78" s="26"/>
      <c r="N78" s="26">
        <v>0.02</v>
      </c>
      <c r="O78" s="26">
        <v>0.02</v>
      </c>
      <c r="P78" s="26">
        <v>0.02</v>
      </c>
      <c r="Q78" s="26">
        <v>0.02</v>
      </c>
      <c r="R78" s="42" t="s">
        <v>27</v>
      </c>
    </row>
    <row r="79" spans="1:18" s="7" customFormat="1" ht="135" x14ac:dyDescent="0.25">
      <c r="A79" s="33"/>
      <c r="B79" s="73" t="s">
        <v>109</v>
      </c>
      <c r="C79" s="60">
        <v>77</v>
      </c>
      <c r="D79" s="58" t="s">
        <v>44</v>
      </c>
      <c r="E79" s="5" t="s">
        <v>39</v>
      </c>
      <c r="F79" s="22" t="s">
        <v>62</v>
      </c>
      <c r="G79" s="28" t="s">
        <v>10</v>
      </c>
      <c r="H79" s="28">
        <v>1</v>
      </c>
      <c r="I79" s="28">
        <v>1</v>
      </c>
      <c r="J79" s="28">
        <v>1</v>
      </c>
      <c r="K79" s="28">
        <v>1</v>
      </c>
      <c r="L79" s="28">
        <v>1</v>
      </c>
      <c r="M79" s="29">
        <v>2</v>
      </c>
      <c r="N79" s="29">
        <v>0.5</v>
      </c>
      <c r="O79" s="29">
        <v>0.5</v>
      </c>
      <c r="P79" s="30">
        <v>0.5</v>
      </c>
      <c r="Q79" s="30">
        <v>0.5</v>
      </c>
      <c r="R79" s="5" t="s">
        <v>22</v>
      </c>
    </row>
    <row r="80" spans="1:18" s="7" customFormat="1" ht="45" x14ac:dyDescent="0.25">
      <c r="A80" s="364"/>
      <c r="B80" s="73" t="s">
        <v>110</v>
      </c>
      <c r="C80" s="60">
        <v>78</v>
      </c>
      <c r="D80" s="47" t="s">
        <v>111</v>
      </c>
      <c r="E80" s="22" t="s">
        <v>49</v>
      </c>
      <c r="F80" s="6" t="s">
        <v>80</v>
      </c>
      <c r="G80" s="6"/>
      <c r="H80" s="6"/>
      <c r="I80" s="6">
        <v>1</v>
      </c>
      <c r="J80" s="6">
        <v>1</v>
      </c>
      <c r="K80" s="6">
        <v>1</v>
      </c>
      <c r="L80" s="6">
        <v>1</v>
      </c>
      <c r="M80" s="26"/>
      <c r="N80" s="26">
        <v>0.02</v>
      </c>
      <c r="O80" s="26">
        <v>0.02</v>
      </c>
      <c r="P80" s="26">
        <v>0.02</v>
      </c>
      <c r="Q80" s="26">
        <v>0.02</v>
      </c>
      <c r="R80" s="42" t="s">
        <v>27</v>
      </c>
    </row>
    <row r="81" spans="1:18" s="7" customFormat="1" ht="33" customHeight="1" x14ac:dyDescent="0.25">
      <c r="A81" s="32" t="s">
        <v>112</v>
      </c>
      <c r="B81" s="56" t="s">
        <v>180</v>
      </c>
      <c r="C81" s="60">
        <v>79</v>
      </c>
      <c r="D81" s="20" t="s">
        <v>305</v>
      </c>
      <c r="E81" s="6"/>
      <c r="F81" s="6"/>
      <c r="G81" s="23"/>
      <c r="H81" s="23"/>
      <c r="I81" s="23"/>
      <c r="J81" s="23"/>
      <c r="K81" s="23"/>
      <c r="L81" s="23"/>
      <c r="M81" s="24"/>
      <c r="N81" s="24"/>
      <c r="O81" s="24"/>
      <c r="P81" s="24"/>
      <c r="Q81" s="24"/>
      <c r="R81" s="43"/>
    </row>
    <row r="82" spans="1:18" s="7" customFormat="1" ht="33" customHeight="1" x14ac:dyDescent="0.25">
      <c r="A82" s="57"/>
      <c r="B82" s="56" t="s">
        <v>179</v>
      </c>
      <c r="C82" s="60">
        <v>80</v>
      </c>
      <c r="D82" s="16" t="s">
        <v>177</v>
      </c>
      <c r="E82" s="22" t="s">
        <v>49</v>
      </c>
      <c r="F82" s="6" t="s">
        <v>17</v>
      </c>
      <c r="G82" s="6"/>
      <c r="H82" s="6"/>
      <c r="I82" s="6">
        <v>50</v>
      </c>
      <c r="J82" s="6">
        <v>50</v>
      </c>
      <c r="K82" s="6">
        <v>50</v>
      </c>
      <c r="L82" s="6">
        <v>50</v>
      </c>
      <c r="M82" s="26"/>
      <c r="N82" s="26">
        <v>0.02</v>
      </c>
      <c r="O82" s="26">
        <v>0.02</v>
      </c>
      <c r="P82" s="26">
        <v>0.02</v>
      </c>
      <c r="Q82" s="26">
        <v>0.02</v>
      </c>
      <c r="R82" s="42" t="s">
        <v>27</v>
      </c>
    </row>
    <row r="83" spans="1:18" s="7" customFormat="1" ht="33" customHeight="1" x14ac:dyDescent="0.25">
      <c r="A83" s="364"/>
      <c r="B83" s="66" t="s">
        <v>181</v>
      </c>
      <c r="C83" s="60">
        <v>81</v>
      </c>
      <c r="D83" s="49" t="s">
        <v>216</v>
      </c>
      <c r="E83" s="6"/>
      <c r="F83" s="6"/>
      <c r="G83" s="23"/>
      <c r="H83" s="23"/>
      <c r="I83" s="23"/>
      <c r="J83" s="23"/>
      <c r="K83" s="23"/>
      <c r="L83" s="23"/>
      <c r="M83" s="24"/>
      <c r="N83" s="24"/>
      <c r="O83" s="24"/>
      <c r="P83" s="24"/>
      <c r="Q83" s="24"/>
      <c r="R83" s="43"/>
    </row>
    <row r="84" spans="1:18" s="7" customFormat="1" ht="39.75" customHeight="1" x14ac:dyDescent="0.25">
      <c r="A84" s="32" t="s">
        <v>113</v>
      </c>
      <c r="B84" s="73" t="s">
        <v>115</v>
      </c>
      <c r="C84" s="60">
        <v>82</v>
      </c>
      <c r="D84" s="49" t="s">
        <v>212</v>
      </c>
      <c r="E84" s="6" t="s">
        <v>47</v>
      </c>
      <c r="F84" s="6" t="s">
        <v>47</v>
      </c>
      <c r="G84" s="23"/>
      <c r="H84" s="23"/>
      <c r="I84" s="23">
        <v>1</v>
      </c>
      <c r="J84" s="23">
        <v>1</v>
      </c>
      <c r="K84" s="23">
        <v>1</v>
      </c>
      <c r="L84" s="23">
        <v>1</v>
      </c>
      <c r="M84" s="24"/>
      <c r="N84" s="24">
        <v>0.02</v>
      </c>
      <c r="O84" s="24">
        <v>0.02</v>
      </c>
      <c r="P84" s="24">
        <v>0.02</v>
      </c>
      <c r="Q84" s="24">
        <v>0.02</v>
      </c>
      <c r="R84" s="42" t="s">
        <v>27</v>
      </c>
    </row>
    <row r="85" spans="1:18" s="7" customFormat="1" ht="120" x14ac:dyDescent="0.25">
      <c r="A85" s="33"/>
      <c r="B85" s="56" t="s">
        <v>182</v>
      </c>
      <c r="C85" s="60">
        <v>83</v>
      </c>
      <c r="D85" s="47" t="s">
        <v>183</v>
      </c>
      <c r="E85" s="22" t="s">
        <v>33</v>
      </c>
      <c r="F85" s="22" t="s">
        <v>9</v>
      </c>
      <c r="G85" s="28"/>
      <c r="H85" s="28"/>
      <c r="I85" s="28"/>
      <c r="J85" s="28"/>
      <c r="K85" s="28"/>
      <c r="L85" s="28">
        <v>1</v>
      </c>
      <c r="M85" s="29"/>
      <c r="N85" s="29"/>
      <c r="O85" s="29"/>
      <c r="P85" s="30"/>
      <c r="Q85" s="30">
        <v>0.5</v>
      </c>
      <c r="R85" s="22" t="s">
        <v>28</v>
      </c>
    </row>
    <row r="86" spans="1:18" s="7" customFormat="1" ht="30" x14ac:dyDescent="0.25">
      <c r="A86" s="33"/>
      <c r="B86" s="57"/>
      <c r="C86" s="60">
        <v>84</v>
      </c>
      <c r="D86" s="94" t="s">
        <v>140</v>
      </c>
      <c r="E86" s="22" t="s">
        <v>9</v>
      </c>
      <c r="F86" s="22" t="s">
        <v>12</v>
      </c>
      <c r="G86" s="28">
        <v>20</v>
      </c>
      <c r="H86" s="28">
        <v>40</v>
      </c>
      <c r="I86" s="28">
        <v>60</v>
      </c>
      <c r="J86" s="28">
        <v>80</v>
      </c>
      <c r="K86" s="28">
        <v>100</v>
      </c>
      <c r="L86" s="28">
        <v>100</v>
      </c>
      <c r="M86" s="29"/>
      <c r="N86" s="29"/>
      <c r="O86" s="29"/>
      <c r="P86" s="30"/>
      <c r="Q86" s="30"/>
      <c r="R86" s="22"/>
    </row>
    <row r="87" spans="1:18" s="7" customFormat="1" ht="60" x14ac:dyDescent="0.25">
      <c r="A87" s="364"/>
      <c r="B87" s="66"/>
      <c r="C87" s="60">
        <v>85</v>
      </c>
      <c r="D87" s="94" t="s">
        <v>141</v>
      </c>
      <c r="E87" s="22" t="s">
        <v>9</v>
      </c>
      <c r="F87" s="22" t="s">
        <v>12</v>
      </c>
      <c r="G87" s="28">
        <v>20</v>
      </c>
      <c r="H87" s="28">
        <v>40</v>
      </c>
      <c r="I87" s="28">
        <v>60</v>
      </c>
      <c r="J87" s="28">
        <v>80</v>
      </c>
      <c r="K87" s="28">
        <v>100</v>
      </c>
      <c r="L87" s="28">
        <v>100</v>
      </c>
      <c r="M87" s="29"/>
      <c r="N87" s="29"/>
      <c r="O87" s="29"/>
      <c r="P87" s="30"/>
      <c r="Q87" s="30"/>
      <c r="R87" s="22"/>
    </row>
    <row r="88" spans="1:18" s="7" customFormat="1" ht="60" x14ac:dyDescent="0.25">
      <c r="A88" s="364"/>
      <c r="B88" s="66" t="s">
        <v>114</v>
      </c>
      <c r="C88" s="65">
        <v>86</v>
      </c>
      <c r="D88" s="55" t="s">
        <v>200</v>
      </c>
      <c r="E88" s="27" t="s">
        <v>49</v>
      </c>
      <c r="F88" s="51" t="s">
        <v>17</v>
      </c>
      <c r="G88" s="51"/>
      <c r="H88" s="51"/>
      <c r="I88" s="51">
        <v>40</v>
      </c>
      <c r="J88" s="51">
        <v>40</v>
      </c>
      <c r="K88" s="51">
        <v>40</v>
      </c>
      <c r="L88" s="51">
        <v>40</v>
      </c>
      <c r="M88" s="93"/>
      <c r="N88" s="93">
        <v>0.02</v>
      </c>
      <c r="O88" s="93">
        <v>0.02</v>
      </c>
      <c r="P88" s="93">
        <v>0.02</v>
      </c>
      <c r="Q88" s="93">
        <v>0.02</v>
      </c>
      <c r="R88" s="15"/>
    </row>
    <row r="89" spans="1:18" s="7" customFormat="1" ht="90" x14ac:dyDescent="0.25">
      <c r="A89" s="32" t="s">
        <v>116</v>
      </c>
      <c r="B89" s="56" t="s">
        <v>184</v>
      </c>
      <c r="C89" s="60">
        <v>87</v>
      </c>
      <c r="D89" s="49" t="s">
        <v>211</v>
      </c>
      <c r="E89" s="43" t="s">
        <v>47</v>
      </c>
      <c r="F89" s="43" t="s">
        <v>47</v>
      </c>
      <c r="G89" s="43"/>
      <c r="H89" s="43"/>
      <c r="I89" s="43">
        <v>1</v>
      </c>
      <c r="J89" s="43">
        <v>1</v>
      </c>
      <c r="K89" s="43">
        <v>1</v>
      </c>
      <c r="L89" s="43">
        <v>1</v>
      </c>
      <c r="M89" s="43"/>
      <c r="N89" s="43">
        <v>0.02</v>
      </c>
      <c r="O89" s="43">
        <v>0.02</v>
      </c>
      <c r="P89" s="43">
        <v>0.02</v>
      </c>
      <c r="Q89" s="43">
        <v>0.02</v>
      </c>
      <c r="R89" s="42" t="s">
        <v>27</v>
      </c>
    </row>
    <row r="90" spans="1:18" s="7" customFormat="1" ht="45" x14ac:dyDescent="0.25">
      <c r="A90" s="33"/>
      <c r="B90" s="57"/>
      <c r="C90" s="60">
        <v>88</v>
      </c>
      <c r="D90" s="47" t="s">
        <v>55</v>
      </c>
      <c r="E90" s="6" t="s">
        <v>54</v>
      </c>
      <c r="F90" s="6" t="s">
        <v>14</v>
      </c>
      <c r="G90" s="28">
        <v>1</v>
      </c>
      <c r="H90" s="28">
        <v>1</v>
      </c>
      <c r="I90" s="28">
        <v>1</v>
      </c>
      <c r="J90" s="28">
        <v>1</v>
      </c>
      <c r="K90" s="28">
        <v>1</v>
      </c>
      <c r="L90" s="28">
        <v>1</v>
      </c>
      <c r="M90" s="29">
        <v>2</v>
      </c>
      <c r="N90" s="29">
        <v>2</v>
      </c>
      <c r="O90" s="29">
        <v>2</v>
      </c>
      <c r="P90" s="30">
        <v>2</v>
      </c>
      <c r="Q90" s="30">
        <v>2</v>
      </c>
      <c r="R90" s="27" t="s">
        <v>133</v>
      </c>
    </row>
    <row r="91" spans="1:18" s="7" customFormat="1" ht="45" x14ac:dyDescent="0.25">
      <c r="A91" s="33"/>
      <c r="B91" s="57"/>
      <c r="C91" s="60">
        <v>89</v>
      </c>
      <c r="D91" s="47" t="s">
        <v>56</v>
      </c>
      <c r="E91" s="6" t="s">
        <v>54</v>
      </c>
      <c r="F91" s="6" t="s">
        <v>14</v>
      </c>
      <c r="G91" s="6">
        <v>9</v>
      </c>
      <c r="H91" s="6">
        <v>9</v>
      </c>
      <c r="I91" s="6">
        <v>9</v>
      </c>
      <c r="J91" s="6">
        <v>9</v>
      </c>
      <c r="K91" s="6">
        <v>9</v>
      </c>
      <c r="L91" s="6">
        <v>9</v>
      </c>
      <c r="M91" s="26">
        <v>2</v>
      </c>
      <c r="N91" s="26">
        <v>2</v>
      </c>
      <c r="O91" s="26">
        <v>2</v>
      </c>
      <c r="P91" s="26">
        <v>2</v>
      </c>
      <c r="Q91" s="26">
        <v>2</v>
      </c>
      <c r="R91" s="27" t="s">
        <v>133</v>
      </c>
    </row>
    <row r="92" spans="1:18" s="7" customFormat="1" ht="75" x14ac:dyDescent="0.25">
      <c r="A92" s="33"/>
      <c r="B92" s="57"/>
      <c r="C92" s="60">
        <v>90</v>
      </c>
      <c r="D92" s="49" t="s">
        <v>117</v>
      </c>
      <c r="E92" s="6" t="s">
        <v>9</v>
      </c>
      <c r="F92" s="6" t="s">
        <v>9</v>
      </c>
      <c r="G92" s="23"/>
      <c r="H92" s="23"/>
      <c r="I92" s="23">
        <v>1</v>
      </c>
      <c r="J92" s="23"/>
      <c r="K92" s="23"/>
      <c r="L92" s="23"/>
      <c r="M92" s="24"/>
      <c r="N92" s="24">
        <v>7.0000000000000007E-2</v>
      </c>
      <c r="O92" s="24"/>
      <c r="P92" s="24"/>
      <c r="Q92" s="24"/>
      <c r="R92" s="42" t="s">
        <v>27</v>
      </c>
    </row>
    <row r="93" spans="1:18" s="7" customFormat="1" ht="45" x14ac:dyDescent="0.25">
      <c r="A93" s="33"/>
      <c r="B93" s="46"/>
      <c r="C93" s="60">
        <v>91</v>
      </c>
      <c r="D93" s="47" t="s">
        <v>57</v>
      </c>
      <c r="E93" s="22" t="s">
        <v>9</v>
      </c>
      <c r="F93" s="22" t="s">
        <v>12</v>
      </c>
      <c r="G93" s="28"/>
      <c r="H93" s="28"/>
      <c r="I93" s="28">
        <v>25</v>
      </c>
      <c r="J93" s="28">
        <v>50</v>
      </c>
      <c r="K93" s="28">
        <v>75</v>
      </c>
      <c r="L93" s="28">
        <v>100</v>
      </c>
      <c r="M93" s="29"/>
      <c r="N93" s="29">
        <v>3</v>
      </c>
      <c r="O93" s="29"/>
      <c r="P93" s="30"/>
      <c r="Q93" s="30"/>
      <c r="R93" s="22" t="s">
        <v>27</v>
      </c>
    </row>
    <row r="94" spans="1:18" s="7" customFormat="1" ht="75" x14ac:dyDescent="0.25">
      <c r="A94" s="33"/>
      <c r="B94" s="46"/>
      <c r="C94" s="60">
        <v>92</v>
      </c>
      <c r="D94" s="47" t="s">
        <v>58</v>
      </c>
      <c r="E94" s="22" t="s">
        <v>9</v>
      </c>
      <c r="F94" s="22" t="s">
        <v>12</v>
      </c>
      <c r="G94" s="28"/>
      <c r="H94" s="28"/>
      <c r="I94" s="28">
        <v>25</v>
      </c>
      <c r="J94" s="28">
        <v>50</v>
      </c>
      <c r="K94" s="28">
        <v>75</v>
      </c>
      <c r="L94" s="28">
        <v>100</v>
      </c>
      <c r="M94" s="29"/>
      <c r="N94" s="29">
        <v>3</v>
      </c>
      <c r="O94" s="29"/>
      <c r="P94" s="30"/>
      <c r="Q94" s="30"/>
      <c r="R94" s="22" t="s">
        <v>27</v>
      </c>
    </row>
    <row r="95" spans="1:18" s="7" customFormat="1" ht="75" x14ac:dyDescent="0.25">
      <c r="A95" s="33"/>
      <c r="B95" s="46"/>
      <c r="C95" s="60">
        <v>93</v>
      </c>
      <c r="D95" s="49" t="s">
        <v>59</v>
      </c>
      <c r="E95" s="6"/>
      <c r="F95" s="6"/>
      <c r="G95" s="23"/>
      <c r="H95" s="23"/>
      <c r="I95" s="23"/>
      <c r="J95" s="23"/>
      <c r="K95" s="23"/>
      <c r="L95" s="23"/>
      <c r="M95" s="24"/>
      <c r="N95" s="24"/>
      <c r="O95" s="24"/>
      <c r="P95" s="24"/>
      <c r="Q95" s="24"/>
      <c r="R95" s="43"/>
    </row>
    <row r="96" spans="1:18" s="7" customFormat="1" ht="60" x14ac:dyDescent="0.25">
      <c r="A96" s="33"/>
      <c r="B96" s="46"/>
      <c r="C96" s="60">
        <v>94</v>
      </c>
      <c r="D96" s="47" t="s">
        <v>45</v>
      </c>
      <c r="E96" s="22" t="s">
        <v>9</v>
      </c>
      <c r="F96" s="22" t="s">
        <v>9</v>
      </c>
      <c r="G96" s="28"/>
      <c r="H96" s="28"/>
      <c r="I96" s="28">
        <v>1</v>
      </c>
      <c r="J96" s="28"/>
      <c r="K96" s="28"/>
      <c r="L96" s="28"/>
      <c r="M96" s="29"/>
      <c r="N96" s="29">
        <v>11.1</v>
      </c>
      <c r="O96" s="29"/>
      <c r="P96" s="30"/>
      <c r="Q96" s="30"/>
      <c r="R96" s="22" t="s">
        <v>27</v>
      </c>
    </row>
    <row r="97" spans="1:18" s="7" customFormat="1" ht="45" x14ac:dyDescent="0.25">
      <c r="A97" s="57"/>
      <c r="B97" s="56" t="s">
        <v>185</v>
      </c>
      <c r="C97" s="60">
        <v>95</v>
      </c>
      <c r="D97" s="58" t="s">
        <v>187</v>
      </c>
      <c r="E97" s="6"/>
      <c r="F97" s="22"/>
      <c r="G97" s="6"/>
      <c r="H97" s="6"/>
      <c r="I97" s="6"/>
      <c r="J97" s="6"/>
      <c r="K97" s="6"/>
      <c r="L97" s="6"/>
      <c r="M97" s="26"/>
      <c r="N97" s="26"/>
      <c r="O97" s="26"/>
      <c r="P97" s="26"/>
      <c r="Q97" s="26"/>
      <c r="R97" s="22"/>
    </row>
    <row r="98" spans="1:18" s="7" customFormat="1" ht="60" x14ac:dyDescent="0.25">
      <c r="A98" s="33"/>
      <c r="B98" s="66"/>
      <c r="C98" s="60">
        <v>96</v>
      </c>
      <c r="D98" s="47" t="s">
        <v>188</v>
      </c>
      <c r="E98" s="51"/>
      <c r="F98" s="27"/>
      <c r="G98" s="51"/>
      <c r="H98" s="51"/>
      <c r="I98" s="51"/>
      <c r="J98" s="51"/>
      <c r="K98" s="51"/>
      <c r="L98" s="51"/>
      <c r="M98" s="26"/>
      <c r="N98" s="26"/>
      <c r="O98" s="26"/>
      <c r="P98" s="26"/>
      <c r="Q98" s="26"/>
      <c r="R98" s="22"/>
    </row>
    <row r="99" spans="1:18" s="7" customFormat="1" ht="60" x14ac:dyDescent="0.25">
      <c r="A99" s="364"/>
      <c r="B99" s="73" t="s">
        <v>186</v>
      </c>
      <c r="C99" s="60">
        <v>97</v>
      </c>
      <c r="D99" s="47" t="s">
        <v>46</v>
      </c>
      <c r="E99" s="22" t="s">
        <v>9</v>
      </c>
      <c r="F99" s="22" t="s">
        <v>9</v>
      </c>
      <c r="G99" s="28"/>
      <c r="H99" s="28"/>
      <c r="I99" s="28"/>
      <c r="J99" s="28">
        <v>1</v>
      </c>
      <c r="K99" s="28"/>
      <c r="L99" s="28"/>
      <c r="M99" s="29"/>
      <c r="N99" s="29"/>
      <c r="O99" s="29">
        <v>13.3</v>
      </c>
      <c r="P99" s="30"/>
      <c r="Q99" s="30"/>
      <c r="R99" s="22" t="s">
        <v>23</v>
      </c>
    </row>
    <row r="100" spans="1:18" s="7" customFormat="1" ht="45" x14ac:dyDescent="0.25">
      <c r="A100" s="56" t="s">
        <v>118</v>
      </c>
      <c r="B100" s="72" t="s">
        <v>189</v>
      </c>
      <c r="C100" s="60">
        <v>98</v>
      </c>
      <c r="D100" s="49" t="s">
        <v>213</v>
      </c>
      <c r="E100" s="43" t="s">
        <v>47</v>
      </c>
      <c r="F100" s="43" t="s">
        <v>47</v>
      </c>
      <c r="G100" s="43"/>
      <c r="H100" s="43"/>
      <c r="I100" s="43">
        <v>1</v>
      </c>
      <c r="J100" s="43">
        <v>1</v>
      </c>
      <c r="K100" s="43">
        <v>1</v>
      </c>
      <c r="L100" s="43">
        <v>1</v>
      </c>
      <c r="M100" s="43"/>
      <c r="N100" s="43">
        <v>0.02</v>
      </c>
      <c r="O100" s="43">
        <v>0.02</v>
      </c>
      <c r="P100" s="43">
        <v>0.02</v>
      </c>
      <c r="Q100" s="43">
        <v>0.02</v>
      </c>
      <c r="R100" s="42" t="s">
        <v>27</v>
      </c>
    </row>
    <row r="101" spans="1:18" s="7" customFormat="1" ht="60" x14ac:dyDescent="0.25">
      <c r="A101" s="57"/>
      <c r="B101" s="41"/>
      <c r="C101" s="60">
        <v>99</v>
      </c>
      <c r="D101" s="49" t="s">
        <v>192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>
        <v>0.05</v>
      </c>
      <c r="O101" s="43"/>
      <c r="P101" s="43"/>
      <c r="Q101" s="43"/>
      <c r="R101" s="22" t="s">
        <v>27</v>
      </c>
    </row>
    <row r="102" spans="1:18" s="7" customFormat="1" ht="60" x14ac:dyDescent="0.25">
      <c r="A102" s="33"/>
      <c r="B102" s="66" t="s">
        <v>190</v>
      </c>
      <c r="C102" s="60">
        <v>100</v>
      </c>
      <c r="D102" s="49" t="s">
        <v>219</v>
      </c>
      <c r="E102" s="43" t="s">
        <v>47</v>
      </c>
      <c r="F102" s="43" t="s">
        <v>47</v>
      </c>
      <c r="G102" s="43"/>
      <c r="H102" s="43"/>
      <c r="I102" s="43">
        <v>1</v>
      </c>
      <c r="J102" s="43">
        <v>1</v>
      </c>
      <c r="K102" s="43">
        <v>1</v>
      </c>
      <c r="L102" s="43">
        <v>1</v>
      </c>
      <c r="M102" s="43"/>
      <c r="N102" s="43">
        <v>0.02</v>
      </c>
      <c r="O102" s="43">
        <v>0.02</v>
      </c>
      <c r="P102" s="43">
        <v>0.02</v>
      </c>
      <c r="Q102" s="43">
        <v>0.02</v>
      </c>
      <c r="R102" s="42" t="s">
        <v>27</v>
      </c>
    </row>
    <row r="103" spans="1:18" s="7" customFormat="1" ht="32.25" customHeight="1" x14ac:dyDescent="0.25">
      <c r="A103" s="33"/>
      <c r="B103" s="56" t="s">
        <v>191</v>
      </c>
      <c r="C103" s="60">
        <v>101</v>
      </c>
      <c r="D103" s="16" t="s">
        <v>220</v>
      </c>
      <c r="E103" s="6"/>
      <c r="F103" s="6"/>
      <c r="G103" s="23"/>
      <c r="H103" s="23"/>
      <c r="I103" s="23"/>
      <c r="J103" s="23"/>
      <c r="K103" s="23"/>
      <c r="L103" s="23"/>
      <c r="M103" s="24"/>
      <c r="N103" s="24"/>
      <c r="O103" s="24"/>
      <c r="P103" s="24"/>
      <c r="Q103" s="24"/>
      <c r="R103" s="43"/>
    </row>
    <row r="104" spans="1:18" s="7" customFormat="1" ht="75" x14ac:dyDescent="0.25">
      <c r="A104" s="56" t="s">
        <v>119</v>
      </c>
      <c r="B104" s="56" t="s">
        <v>193</v>
      </c>
      <c r="C104" s="60">
        <v>102</v>
      </c>
      <c r="D104" s="62" t="s">
        <v>222</v>
      </c>
      <c r="E104" s="43" t="s">
        <v>47</v>
      </c>
      <c r="F104" s="43" t="s">
        <v>47</v>
      </c>
      <c r="G104" s="43"/>
      <c r="H104" s="43"/>
      <c r="I104" s="43">
        <v>1</v>
      </c>
      <c r="J104" s="43">
        <v>1</v>
      </c>
      <c r="K104" s="43">
        <v>1</v>
      </c>
      <c r="L104" s="43">
        <v>1</v>
      </c>
      <c r="M104" s="43"/>
      <c r="N104" s="43">
        <v>0.02</v>
      </c>
      <c r="O104" s="43">
        <v>0.02</v>
      </c>
      <c r="P104" s="43">
        <v>0.02</v>
      </c>
      <c r="Q104" s="43">
        <v>0.02</v>
      </c>
      <c r="R104" s="42" t="s">
        <v>27</v>
      </c>
    </row>
    <row r="105" spans="1:18" s="7" customFormat="1" ht="30" x14ac:dyDescent="0.25">
      <c r="A105" s="57"/>
      <c r="B105" s="66"/>
      <c r="C105" s="60">
        <v>103</v>
      </c>
      <c r="D105" s="49" t="s">
        <v>196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>
        <v>0.05</v>
      </c>
      <c r="O105" s="43"/>
      <c r="P105" s="43"/>
      <c r="Q105" s="43"/>
      <c r="R105" s="22" t="s">
        <v>27</v>
      </c>
    </row>
    <row r="106" spans="1:18" s="7" customFormat="1" ht="75" x14ac:dyDescent="0.25">
      <c r="A106" s="33"/>
      <c r="B106" s="66" t="s">
        <v>194</v>
      </c>
      <c r="C106" s="60">
        <v>104</v>
      </c>
      <c r="D106" s="16" t="s">
        <v>248</v>
      </c>
      <c r="E106" s="6"/>
      <c r="F106" s="6"/>
      <c r="G106" s="23"/>
      <c r="H106" s="23"/>
      <c r="I106" s="23"/>
      <c r="J106" s="23"/>
      <c r="K106" s="23"/>
      <c r="L106" s="23"/>
      <c r="M106" s="24"/>
      <c r="N106" s="43">
        <v>0.02</v>
      </c>
      <c r="O106" s="43">
        <v>0.02</v>
      </c>
      <c r="P106" s="43">
        <v>0.02</v>
      </c>
      <c r="Q106" s="43">
        <v>0.02</v>
      </c>
      <c r="R106" s="43"/>
    </row>
    <row r="107" spans="1:18" s="7" customFormat="1" ht="105" x14ac:dyDescent="0.25">
      <c r="A107" s="364"/>
      <c r="B107" s="73" t="s">
        <v>195</v>
      </c>
      <c r="C107" s="60">
        <v>105</v>
      </c>
      <c r="D107" s="16" t="s">
        <v>249</v>
      </c>
      <c r="E107" s="6"/>
      <c r="F107" s="6"/>
      <c r="G107" s="23"/>
      <c r="H107" s="23"/>
      <c r="I107" s="23"/>
      <c r="J107" s="23"/>
      <c r="K107" s="23"/>
      <c r="L107" s="23"/>
      <c r="M107" s="24"/>
      <c r="N107" s="43">
        <v>0.02</v>
      </c>
      <c r="O107" s="43">
        <v>0.02</v>
      </c>
      <c r="P107" s="43">
        <v>0.02</v>
      </c>
      <c r="Q107" s="43">
        <v>0.02</v>
      </c>
      <c r="R107" s="43"/>
    </row>
  </sheetData>
  <mergeCells count="8">
    <mergeCell ref="M1:Q1"/>
    <mergeCell ref="R1:R2"/>
    <mergeCell ref="A1:A2"/>
    <mergeCell ref="B1:B2"/>
    <mergeCell ref="E1:E2"/>
    <mergeCell ref="F1:F2"/>
    <mergeCell ref="H1:L1"/>
    <mergeCell ref="C1:D2"/>
  </mergeCells>
  <pageMargins left="0.98425196850393704" right="0.74803149606299213" top="0.98425196850393704" bottom="0.74803149606299213" header="0.5" footer="0.5"/>
  <pageSetup paperSize="9" scale="64" fitToHeight="16" orientation="landscape" r:id="rId1"/>
  <headerFooter>
    <oddFooter>Page &amp;P&amp;R&amp;A</oddFooter>
  </headerFooter>
  <rowBreaks count="4" manualBreakCount="4">
    <brk id="15" max="16383" man="1"/>
    <brk id="51" max="16383" man="1"/>
    <brk id="75" max="16383" man="1"/>
    <brk id="9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188E-B4C8-4DD2-AA10-B4C3C646417B}">
  <dimension ref="A1:G108"/>
  <sheetViews>
    <sheetView view="pageBreakPreview" topLeftCell="A98" zoomScaleNormal="90" zoomScaleSheetLayoutView="100" workbookViewId="0">
      <selection activeCell="I102" sqref="I102"/>
    </sheetView>
  </sheetViews>
  <sheetFormatPr defaultColWidth="22" defaultRowHeight="18.75" x14ac:dyDescent="0.25"/>
  <cols>
    <col min="1" max="1" width="5.140625" style="242" bestFit="1" customWidth="1"/>
    <col min="2" max="5" width="19.42578125" style="228" customWidth="1"/>
    <col min="6" max="6" width="39.85546875" style="228" customWidth="1"/>
    <col min="7" max="7" width="19.42578125" style="243" customWidth="1"/>
    <col min="8" max="8" width="5.42578125" style="209" customWidth="1"/>
    <col min="9" max="16384" width="22" style="209"/>
  </cols>
  <sheetData>
    <row r="1" spans="1:7" x14ac:dyDescent="0.25">
      <c r="A1" s="309" t="s">
        <v>221</v>
      </c>
      <c r="B1" s="306" t="s">
        <v>277</v>
      </c>
      <c r="C1" s="306"/>
      <c r="D1" s="306"/>
      <c r="E1" s="306"/>
      <c r="F1" s="306"/>
      <c r="G1" s="307" t="s">
        <v>67</v>
      </c>
    </row>
    <row r="2" spans="1:7" s="211" customFormat="1" x14ac:dyDescent="0.25">
      <c r="A2" s="310"/>
      <c r="B2" s="210">
        <v>2565</v>
      </c>
      <c r="C2" s="210">
        <v>2566</v>
      </c>
      <c r="D2" s="210">
        <v>2567</v>
      </c>
      <c r="E2" s="210">
        <v>2568</v>
      </c>
      <c r="F2" s="210">
        <v>2569</v>
      </c>
      <c r="G2" s="308"/>
    </row>
    <row r="3" spans="1:7" s="211" customFormat="1" x14ac:dyDescent="0.25">
      <c r="A3" s="311"/>
      <c r="B3" s="212">
        <f>งบแยกกลยุทธ์!C129</f>
        <v>22.839999999999996</v>
      </c>
      <c r="C3" s="212">
        <f>งบแยกกลยุทธ์!D129</f>
        <v>70.259999999999991</v>
      </c>
      <c r="D3" s="212">
        <f>งบแยกกลยุทธ์!E129</f>
        <v>51.859999999999992</v>
      </c>
      <c r="E3" s="212">
        <f>งบแยกกลยุทธ์!F129</f>
        <v>25.059999999999995</v>
      </c>
      <c r="F3" s="212">
        <f>งบแยกกลยุทธ์!G129</f>
        <v>32.859999999999985</v>
      </c>
      <c r="G3" s="212">
        <f>งบแยกกลยุทธ์!H129</f>
        <v>202.87999999999994</v>
      </c>
    </row>
    <row r="4" spans="1:7" x14ac:dyDescent="0.25">
      <c r="A4" s="213">
        <f>โครงการเรียงกลยุทธ์!C3</f>
        <v>1</v>
      </c>
      <c r="B4" s="354" t="str">
        <f>โครงการเรียงกลยุทธ์!D3</f>
        <v xml:space="preserve">โครงการจัดทำแผน MJU Digital Strategy Plan </v>
      </c>
      <c r="C4" s="328"/>
      <c r="D4" s="328"/>
      <c r="E4" s="328"/>
      <c r="F4" s="328"/>
      <c r="G4" s="319" t="s">
        <v>68</v>
      </c>
    </row>
    <row r="5" spans="1:7" s="217" customFormat="1" ht="93.75" x14ac:dyDescent="0.25">
      <c r="A5" s="214">
        <f>โครงการเรียงกลยุทธ์!C4</f>
        <v>2</v>
      </c>
      <c r="B5" s="215"/>
      <c r="C5" s="216" t="str">
        <f>โครงการเรียงกลยุทธ์!D4</f>
        <v xml:space="preserve">โครงการปรับปรุงห้องศูนย์ข้อมูลกลาง (Datacenter) เพื่อความมั่นคงปลอดภัยของข้อมูลศูนย์กลาง </v>
      </c>
      <c r="D5" s="328"/>
      <c r="E5" s="328"/>
      <c r="F5" s="328"/>
      <c r="G5" s="319"/>
    </row>
    <row r="6" spans="1:7" s="217" customFormat="1" ht="56.25" x14ac:dyDescent="0.25">
      <c r="A6" s="214">
        <f>โครงการเรียงกลยุทธ์!C5</f>
        <v>3</v>
      </c>
      <c r="B6" s="218"/>
      <c r="C6" s="216" t="str">
        <f>โครงการเรียงกลยุทธ์!D5</f>
        <v xml:space="preserve">โครงการจัดหาโปรแกรมสนับสนุนการทำงานทางภูมิศาสตร์ (GIS) </v>
      </c>
      <c r="D6" s="328"/>
      <c r="E6" s="328"/>
      <c r="F6" s="328"/>
      <c r="G6" s="319"/>
    </row>
    <row r="7" spans="1:7" s="217" customFormat="1" x14ac:dyDescent="0.25">
      <c r="A7" s="213">
        <f>โครงการเรียงกลยุทธ์!C6</f>
        <v>4</v>
      </c>
      <c r="B7" s="336" t="str">
        <f>โครงการเรียงกลยุทธ์!D6</f>
        <v>โครงการพัฒนาระบบ MJU datacenter &amp; dashboard  (single Data)</v>
      </c>
      <c r="C7" s="328"/>
      <c r="D7" s="328"/>
      <c r="E7" s="328"/>
      <c r="F7" s="328"/>
      <c r="G7" s="319"/>
    </row>
    <row r="8" spans="1:7" s="217" customFormat="1" x14ac:dyDescent="0.25">
      <c r="A8" s="213">
        <f>โครงการเรียงกลยุทธ์!C7</f>
        <v>5</v>
      </c>
      <c r="B8" s="328" t="str">
        <f>โครงการเรียงกลยุทธ์!D7</f>
        <v xml:space="preserve">โครงการพัฒนาระบบสารสนเทศด้านอาคารสถานที่เชื่อมต่อระบบฐานข้อมูลเชิงพื้นที่ </v>
      </c>
      <c r="C8" s="328"/>
      <c r="D8" s="328"/>
      <c r="E8" s="328"/>
      <c r="F8" s="328"/>
      <c r="G8" s="319"/>
    </row>
    <row r="9" spans="1:7" s="217" customFormat="1" x14ac:dyDescent="0.25">
      <c r="A9" s="213">
        <f>โครงการเรียงกลยุทธ์!C8</f>
        <v>6</v>
      </c>
      <c r="B9" s="219"/>
      <c r="C9" s="321" t="str">
        <f>โครงการเรียงกลยุทธ์!D8</f>
        <v xml:space="preserve">โครงการปรับปรุงฐานข้อมูลที่ดินและทรัพย์สินรวมถึงโครงสร้างพื้นฐานและสาธารณูปโภคด้วยระบบสารสนเทศภูมิศาสตร์ มหาวิทยาลัยแม่โจ้ (MJU ONE MAP) </v>
      </c>
      <c r="D9" s="321"/>
      <c r="E9" s="321"/>
      <c r="F9" s="321"/>
      <c r="G9" s="319"/>
    </row>
    <row r="10" spans="1:7" s="217" customFormat="1" x14ac:dyDescent="0.25">
      <c r="A10" s="213">
        <f>โครงการเรียงกลยุทธ์!C9</f>
        <v>7</v>
      </c>
      <c r="B10" s="328" t="str">
        <f>โครงการเรียงกลยุทธ์!D9</f>
        <v xml:space="preserve">โครงการสัมมนา Datacenter &amp; Dashboard </v>
      </c>
      <c r="C10" s="328"/>
      <c r="D10" s="328"/>
      <c r="E10" s="328"/>
      <c r="F10" s="328"/>
      <c r="G10" s="319"/>
    </row>
    <row r="11" spans="1:7" s="217" customFormat="1" x14ac:dyDescent="0.25">
      <c r="A11" s="213">
        <f>โครงการเรียงกลยุทธ์!C10</f>
        <v>8</v>
      </c>
      <c r="B11" s="220"/>
      <c r="C11" s="321" t="str">
        <f>โครงการเรียงกลยุทธ์!D10</f>
        <v xml:space="preserve">โครงการสัมมนาระบบสารสนเทศภูมิศาสตร์ </v>
      </c>
      <c r="D11" s="321"/>
      <c r="E11" s="321"/>
      <c r="F11" s="321"/>
      <c r="G11" s="319"/>
    </row>
    <row r="12" spans="1:7" s="217" customFormat="1" x14ac:dyDescent="0.25">
      <c r="A12" s="213">
        <f>โครงการเรียงกลยุทธ์!C11</f>
        <v>9</v>
      </c>
      <c r="B12" s="328" t="str">
        <f>โครงการเรียงกลยุทธ์!D11</f>
        <v xml:space="preserve">โครงการจัดหาครุภัณฑ์เพื่อการพัฒนาระบบสารสนเทศ </v>
      </c>
      <c r="C12" s="328"/>
      <c r="D12" s="328"/>
      <c r="E12" s="328"/>
      <c r="F12" s="328"/>
      <c r="G12" s="319" t="s">
        <v>69</v>
      </c>
    </row>
    <row r="13" spans="1:7" s="217" customFormat="1" x14ac:dyDescent="0.25">
      <c r="A13" s="213">
        <f>โครงการเรียงกลยุทธ์!C12</f>
        <v>10</v>
      </c>
      <c r="B13" s="328" t="str">
        <f>โครงการเรียงกลยุทธ์!D12</f>
        <v xml:space="preserve">โครงการพัฒนาระบบสารสนเทศเพื่อการบริหารจัดการ </v>
      </c>
      <c r="C13" s="328"/>
      <c r="D13" s="328"/>
      <c r="E13" s="328"/>
      <c r="F13" s="328"/>
      <c r="G13" s="319"/>
    </row>
    <row r="14" spans="1:7" s="217" customFormat="1" x14ac:dyDescent="0.25">
      <c r="A14" s="213">
        <f>โครงการเรียงกลยุทธ์!C13</f>
        <v>11</v>
      </c>
      <c r="B14" s="328" t="str">
        <f>โครงการเรียงกลยุทธ์!D13</f>
        <v xml:space="preserve">โครงการพัฒนาระบบสารสนเทศเพื่อการบริการนักศึกษา </v>
      </c>
      <c r="C14" s="328"/>
      <c r="D14" s="328"/>
      <c r="E14" s="328"/>
      <c r="F14" s="328"/>
      <c r="G14" s="319"/>
    </row>
    <row r="15" spans="1:7" s="217" customFormat="1" x14ac:dyDescent="0.25">
      <c r="A15" s="213">
        <f>โครงการเรียงกลยุทธ์!C14</f>
        <v>12</v>
      </c>
      <c r="B15" s="328" t="str">
        <f>โครงการเรียงกลยุทธ์!D14</f>
        <v xml:space="preserve">โครงการพัฒนาระบบสารสนเทศด้านวิจัยและบริการวิชาการ </v>
      </c>
      <c r="C15" s="328"/>
      <c r="D15" s="328"/>
      <c r="E15" s="328"/>
      <c r="F15" s="328"/>
      <c r="G15" s="319"/>
    </row>
    <row r="16" spans="1:7" s="217" customFormat="1" x14ac:dyDescent="0.25">
      <c r="A16" s="213">
        <f>โครงการเรียงกลยุทธ์!C15</f>
        <v>13</v>
      </c>
      <c r="B16" s="328" t="str">
        <f>โครงการเรียงกลยุทธ์!D15</f>
        <v xml:space="preserve">โครงการพัฒนาระบบสารสนเทศด้านการเงิน </v>
      </c>
      <c r="C16" s="328"/>
      <c r="D16" s="328"/>
      <c r="E16" s="328"/>
      <c r="F16" s="328"/>
      <c r="G16" s="319"/>
    </row>
    <row r="17" spans="1:7" s="217" customFormat="1" x14ac:dyDescent="0.25">
      <c r="A17" s="213">
        <f>โครงการเรียงกลยุทธ์!C16</f>
        <v>14</v>
      </c>
      <c r="B17" s="328" t="str">
        <f>โครงการเรียงกลยุทธ์!D16</f>
        <v xml:space="preserve">โครงการพัฒนาระบบสารสนเทศด้านอาคารสถานที่ </v>
      </c>
      <c r="C17" s="328"/>
      <c r="D17" s="328"/>
      <c r="E17" s="328"/>
      <c r="F17" s="328"/>
      <c r="G17" s="319"/>
    </row>
    <row r="18" spans="1:7" s="217" customFormat="1" x14ac:dyDescent="0.25">
      <c r="A18" s="213">
        <f>โครงการเรียงกลยุทธ์!C17</f>
        <v>15</v>
      </c>
      <c r="B18" s="328" t="str">
        <f>โครงการเรียงกลยุทธ์!D17</f>
        <v xml:space="preserve">โครงการแลกเปลี่ยนเรียนรู้ระบบสารสนเทศเพื่อการบริหารจัดการ 5 ด้าน </v>
      </c>
      <c r="C18" s="328"/>
      <c r="D18" s="328"/>
      <c r="E18" s="328"/>
      <c r="F18" s="328"/>
      <c r="G18" s="338"/>
    </row>
    <row r="19" spans="1:7" x14ac:dyDescent="0.25">
      <c r="A19" s="213">
        <f>โครงการเรียงกลยุทธ์!C18</f>
        <v>16</v>
      </c>
      <c r="B19" s="322"/>
      <c r="C19" s="312" t="str">
        <f>โครงการเรียงกลยุทธ์!D18</f>
        <v xml:space="preserve">โครงการจัดทำแผนพัฒนาพัฒนาด้าน Digital Literacy </v>
      </c>
      <c r="D19" s="313"/>
      <c r="E19" s="313"/>
      <c r="F19" s="313"/>
      <c r="G19" s="221" t="s">
        <v>70</v>
      </c>
    </row>
    <row r="20" spans="1:7" s="217" customFormat="1" x14ac:dyDescent="0.25">
      <c r="A20" s="213">
        <f>โครงการเรียงกลยุทธ์!C19</f>
        <v>17</v>
      </c>
      <c r="B20" s="323"/>
      <c r="C20" s="328" t="str">
        <f>โครงการเรียงกลยุทธ์!D19</f>
        <v xml:space="preserve">โครงการชุดการพัฒนาทักษะด้านภาษาอังกฤษพื้นฐานด้วยระบบอัจฉริยะผ่านอุปกรณ์พกพาสำหรับนักศึกษา </v>
      </c>
      <c r="D20" s="328"/>
      <c r="E20" s="328"/>
      <c r="F20" s="312"/>
      <c r="G20" s="222"/>
    </row>
    <row r="21" spans="1:7" s="217" customFormat="1" x14ac:dyDescent="0.25">
      <c r="A21" s="213">
        <f>โครงการเรียงกลยุทธ์!C20</f>
        <v>18</v>
      </c>
      <c r="B21" s="323"/>
      <c r="C21" s="328" t="str">
        <f>โครงการเรียงกลยุทธ์!D20</f>
        <v xml:space="preserve">โครงการชุดทดสอบทักษะความรู้เทคโนโลยีสารสนเทศและทักษะดิจิทัลสำหรับผู้ประกอบการและแรงงานของโลกอนาคต </v>
      </c>
      <c r="D21" s="328"/>
      <c r="E21" s="329"/>
      <c r="F21" s="330"/>
      <c r="G21" s="222"/>
    </row>
    <row r="22" spans="1:7" s="217" customFormat="1" x14ac:dyDescent="0.25">
      <c r="A22" s="213">
        <f>โครงการเรียงกลยุทธ์!C21</f>
        <v>19</v>
      </c>
      <c r="B22" s="324"/>
      <c r="C22" s="328" t="str">
        <f>โครงการเรียงกลยุทธ์!D21</f>
        <v xml:space="preserve">โครงการพัฒนากระบวนการทำงาน โดยใช้เทคโนโลยีสารสนเทศ เพิ่มประสิทธิภาพการทำงาน ให้สอดรับกับพันธกิจมหาวิทยาลัยอย่างลงตัว </v>
      </c>
      <c r="D22" s="328"/>
      <c r="E22" s="328"/>
      <c r="F22" s="312"/>
      <c r="G22" s="222"/>
    </row>
    <row r="23" spans="1:7" s="217" customFormat="1" x14ac:dyDescent="0.25">
      <c r="A23" s="213">
        <f>โครงการเรียงกลยุทธ์!C22</f>
        <v>20</v>
      </c>
      <c r="B23" s="328" t="str">
        <f>โครงการเรียงกลยุทธ์!D22</f>
        <v xml:space="preserve">โครงการพัฒนาสมรรถนะด้าน Digital Literacy </v>
      </c>
      <c r="C23" s="328"/>
      <c r="D23" s="328"/>
      <c r="E23" s="328"/>
      <c r="F23" s="312"/>
      <c r="G23" s="222"/>
    </row>
    <row r="24" spans="1:7" s="217" customFormat="1" x14ac:dyDescent="0.25">
      <c r="A24" s="213">
        <f>โครงการเรียงกลยุทธ์!C23</f>
        <v>21</v>
      </c>
      <c r="B24" s="328" t="str">
        <f>โครงการเรียงกลยุทธ์!D23</f>
        <v xml:space="preserve">โครงการหมู่บ้านนักพัฒนาเกษตรดิจิทัล </v>
      </c>
      <c r="C24" s="328"/>
      <c r="D24" s="328"/>
      <c r="E24" s="328"/>
      <c r="F24" s="312"/>
      <c r="G24" s="223"/>
    </row>
    <row r="25" spans="1:7" s="217" customFormat="1" x14ac:dyDescent="0.25">
      <c r="A25" s="213">
        <f>โครงการเรียงกลยุทธ์!C24</f>
        <v>22</v>
      </c>
      <c r="B25" s="218"/>
      <c r="C25" s="336" t="str">
        <f>โครงการเรียงกลยุทธ์!D24</f>
        <v xml:space="preserve">โครงการพัฒนาบุคลากรดิจิทัลใหม่เพื่อสนับสนุนงานมหาวิทยาลัยทุกระดับ </v>
      </c>
      <c r="D25" s="336"/>
      <c r="E25" s="336"/>
      <c r="F25" s="337"/>
      <c r="G25" s="223"/>
    </row>
    <row r="26" spans="1:7" s="217" customFormat="1" x14ac:dyDescent="0.25">
      <c r="A26" s="213">
        <f>โครงการเรียงกลยุทธ์!C25</f>
        <v>23</v>
      </c>
      <c r="B26" s="224"/>
      <c r="C26" s="312" t="str">
        <f>โครงการเรียงกลยุทธ์!D25</f>
        <v xml:space="preserve">โครงการจัดทำแผน MJU DT Security Plan </v>
      </c>
      <c r="D26" s="313"/>
      <c r="E26" s="313"/>
      <c r="F26" s="314"/>
      <c r="G26" s="331" t="s">
        <v>77</v>
      </c>
    </row>
    <row r="27" spans="1:7" s="217" customFormat="1" ht="75" x14ac:dyDescent="0.25">
      <c r="A27" s="213">
        <f>โครงการเรียงกลยุทธ์!C26</f>
        <v>24</v>
      </c>
      <c r="B27" s="353"/>
      <c r="C27" s="353"/>
      <c r="D27" s="225" t="str">
        <f>โครงการเรียงกลยุทธ์!D26</f>
        <v xml:space="preserve">โครงการปรับปรุงระบบความปลอดภัยข้อมูลของมหาวิทยาลัยรองรับพรบ.ข้อมูลส่วนบุคคล </v>
      </c>
      <c r="E27" s="352"/>
      <c r="F27" s="352"/>
      <c r="G27" s="319"/>
    </row>
    <row r="28" spans="1:7" x14ac:dyDescent="0.25">
      <c r="A28" s="213">
        <f>โครงการเรียงกลยุทธ์!C27</f>
        <v>25</v>
      </c>
      <c r="B28" s="226"/>
      <c r="C28" s="328" t="str">
        <f>โครงการเรียงกลยุทธ์!D27</f>
        <v xml:space="preserve">โครงการรสำรองข้อมูลระบบสารสนเทศและไฟล์ข้อมูลดิจิทัล </v>
      </c>
      <c r="D28" s="328"/>
      <c r="E28" s="328"/>
      <c r="F28" s="328"/>
      <c r="G28" s="319"/>
    </row>
    <row r="29" spans="1:7" x14ac:dyDescent="0.25">
      <c r="A29" s="213">
        <f>โครงการเรียงกลยุทธ์!C28</f>
        <v>26</v>
      </c>
      <c r="B29" s="328" t="str">
        <f>โครงการเรียงกลยุทธ์!D28</f>
        <v xml:space="preserve">โครงการให้ความรู้ ความเข้าใจ และตระหนักถึงข้อมูลส่วนบุคคล สำหรับผู้พัฒนาระบบ และผู้ใช้ข้อมูล </v>
      </c>
      <c r="C29" s="328"/>
      <c r="D29" s="328"/>
      <c r="E29" s="328"/>
      <c r="F29" s="328"/>
      <c r="G29" s="319"/>
    </row>
    <row r="30" spans="1:7" s="217" customFormat="1" x14ac:dyDescent="0.25">
      <c r="A30" s="213">
        <f>โครงการเรียงกลยุทธ์!C29</f>
        <v>27</v>
      </c>
      <c r="C30" s="312" t="str">
        <f>โครงการเรียงกลยุทธ์!D29</f>
        <v xml:space="preserve">โครงการวางแผนพัฒนามาตรฐานการให้บริการระบบเครือข่าย ระบบสารสนเทศและการให้บริการ </v>
      </c>
      <c r="D30" s="313"/>
      <c r="E30" s="313"/>
      <c r="F30" s="314"/>
      <c r="G30" s="319" t="s">
        <v>78</v>
      </c>
    </row>
    <row r="31" spans="1:7" s="217" customFormat="1" x14ac:dyDescent="0.25">
      <c r="A31" s="213">
        <f>โครงการเรียงกลยุทธ์!C30</f>
        <v>28</v>
      </c>
      <c r="B31" s="321" t="str">
        <f>โครงการเรียงกลยุทธ์!D30</f>
        <v xml:space="preserve">โครงการพัฒนาระบบ UniConn </v>
      </c>
      <c r="C31" s="321"/>
      <c r="D31" s="321"/>
      <c r="E31" s="321"/>
      <c r="F31" s="321"/>
      <c r="G31" s="319"/>
    </row>
    <row r="32" spans="1:7" x14ac:dyDescent="0.25">
      <c r="A32" s="213">
        <f>โครงการเรียงกลยุทธ์!C31</f>
        <v>29</v>
      </c>
      <c r="B32" s="329"/>
      <c r="C32" s="328" t="str">
        <f>โครงการเรียงกลยุทธ์!D31</f>
        <v xml:space="preserve">โครงการพัฒนามาตรฐานการให้บริการระบบเครือข่าย ระบบสารสนเทศและการให้บริการ </v>
      </c>
      <c r="D32" s="328"/>
      <c r="E32" s="328"/>
      <c r="F32" s="328"/>
      <c r="G32" s="319"/>
    </row>
    <row r="33" spans="1:7" ht="75" x14ac:dyDescent="0.25">
      <c r="A33" s="213">
        <f>โครงการเรียงกลยุทธ์!C32</f>
        <v>30</v>
      </c>
      <c r="B33" s="329"/>
      <c r="C33" s="227" t="str">
        <f>โครงการเรียงกลยุทธ์!D32</f>
        <v xml:space="preserve">โครงการระบบ Digital Signature และจัดการเอกสารในรูปแบบอิเล็กทรอนิกส์ </v>
      </c>
      <c r="D33" s="312"/>
      <c r="E33" s="313"/>
      <c r="F33" s="314"/>
      <c r="G33" s="319"/>
    </row>
    <row r="34" spans="1:7" x14ac:dyDescent="0.25">
      <c r="A34" s="213">
        <f>โครงการเรียงกลยุทธ์!C33</f>
        <v>31</v>
      </c>
      <c r="B34" s="329"/>
      <c r="C34" s="328" t="str">
        <f>โครงการเรียงกลยุทธ์!D33</f>
        <v xml:space="preserve">โครงการปรับปรุงชุดฐานข้อมูลตามมาตรฐานสากลที่มีการเปิดเผยข้อมูลผ่านศูนย์ข้อมูลเปิด ด้านการศึกษา </v>
      </c>
      <c r="D34" s="328"/>
      <c r="E34" s="328"/>
      <c r="F34" s="328"/>
      <c r="G34" s="319"/>
    </row>
    <row r="35" spans="1:7" x14ac:dyDescent="0.25">
      <c r="A35" s="213">
        <f>โครงการเรียงกลยุทธ์!C34</f>
        <v>32</v>
      </c>
      <c r="C35" s="312" t="str">
        <f>โครงการเรียงกลยุทธ์!D34</f>
        <v xml:space="preserve">โครงการวิเคราะห์กระบวนงาน เพื่อ Redesign Process </v>
      </c>
      <c r="D35" s="313"/>
      <c r="E35" s="313"/>
      <c r="F35" s="314"/>
      <c r="G35" s="319" t="s">
        <v>81</v>
      </c>
    </row>
    <row r="36" spans="1:7" s="217" customFormat="1" x14ac:dyDescent="0.25">
      <c r="A36" s="213">
        <f>โครงการเรียงกลยุทธ์!C35</f>
        <v>33</v>
      </c>
      <c r="B36" s="328" t="str">
        <f>โครงการเรียงกลยุทธ์!D35</f>
        <v xml:space="preserve">โครงการเพิ่มประสิทธิภาพระบบตรวจสอบเวลาทำงาน </v>
      </c>
      <c r="C36" s="328"/>
      <c r="D36" s="328"/>
      <c r="E36" s="329"/>
      <c r="F36" s="329"/>
      <c r="G36" s="319"/>
    </row>
    <row r="37" spans="1:7" s="217" customFormat="1" x14ac:dyDescent="0.25">
      <c r="A37" s="213">
        <f>โครงการเรียงกลยุทธ์!C36</f>
        <v>34</v>
      </c>
      <c r="B37" s="328" t="str">
        <f>โครงการเรียงกลยุทธ์!D36</f>
        <v xml:space="preserve">โครงการพัฒนาระบบยานพาหนะ </v>
      </c>
      <c r="C37" s="328"/>
      <c r="D37" s="328"/>
      <c r="E37" s="329"/>
      <c r="F37" s="329"/>
      <c r="G37" s="319"/>
    </row>
    <row r="38" spans="1:7" s="217" customFormat="1" x14ac:dyDescent="0.25">
      <c r="A38" s="213">
        <f>โครงการเรียงกลยุทธ์!C37</f>
        <v>35</v>
      </c>
      <c r="B38" s="219"/>
      <c r="C38" s="321" t="str">
        <f>โครงการเรียงกลยุทธ์!D37</f>
        <v xml:space="preserve">โครงการเชื่อมต่อระบบ digital Signature กับระบบสารสนเทศเพื่อการบริหารจัดการ </v>
      </c>
      <c r="D38" s="321"/>
      <c r="E38" s="321"/>
      <c r="F38" s="321"/>
      <c r="G38" s="319"/>
    </row>
    <row r="39" spans="1:7" s="217" customFormat="1" x14ac:dyDescent="0.25">
      <c r="A39" s="213">
        <f>โครงการเรียงกลยุทธ์!C38</f>
        <v>36</v>
      </c>
      <c r="B39" s="328" t="str">
        <f>โครงการเรียงกลยุทธ์!D38</f>
        <v xml:space="preserve">โครงการพัฒนาระบบเพื่อลดขั้นตอนลดรายจ่าย </v>
      </c>
      <c r="C39" s="328"/>
      <c r="D39" s="328"/>
      <c r="E39" s="328"/>
      <c r="F39" s="328"/>
      <c r="G39" s="319"/>
    </row>
    <row r="40" spans="1:7" s="217" customFormat="1" x14ac:dyDescent="0.25">
      <c r="A40" s="213">
        <f>โครงการเรียงกลยุทธ์!C39</f>
        <v>37</v>
      </c>
      <c r="B40" s="328" t="str">
        <f>โครงการเรียงกลยุทธ์!D39</f>
        <v xml:space="preserve">โครงการแลกเปลี่ยนเรียนรู้ระบบสารสนเทศเพื่อลดขั้นตอนการปฏิบัติงาน ลดรายจ่าย </v>
      </c>
      <c r="C40" s="328"/>
      <c r="D40" s="328"/>
      <c r="E40" s="328"/>
      <c r="F40" s="328"/>
      <c r="G40" s="319"/>
    </row>
    <row r="41" spans="1:7" x14ac:dyDescent="0.25">
      <c r="A41" s="213">
        <f>โครงการเรียงกลยุทธ์!C40</f>
        <v>38</v>
      </c>
      <c r="B41" s="322"/>
      <c r="C41" s="312" t="str">
        <f>โครงการเรียงกลยุทธ์!D40</f>
        <v xml:space="preserve">โครงการคัดสรรบริการและระบบการเกษตรที่โดดเด่น </v>
      </c>
      <c r="D41" s="313"/>
      <c r="E41" s="313"/>
      <c r="F41" s="314"/>
      <c r="G41" s="319" t="s">
        <v>83</v>
      </c>
    </row>
    <row r="42" spans="1:7" x14ac:dyDescent="0.25">
      <c r="A42" s="213">
        <f>โครงการเรียงกลยุทธ์!C41</f>
        <v>39</v>
      </c>
      <c r="B42" s="324"/>
      <c r="C42" s="328" t="str">
        <f>โครงการเรียงกลยุทธ์!D41</f>
        <v xml:space="preserve">โครงการจัดสิ่งสนับสนุนเพื่อการวิจัยด้าน Digital Service (Digital Service Work Shop space) </v>
      </c>
      <c r="D42" s="328"/>
      <c r="E42" s="328"/>
      <c r="F42" s="328"/>
      <c r="G42" s="319"/>
    </row>
    <row r="43" spans="1:7" s="217" customFormat="1" x14ac:dyDescent="0.25">
      <c r="A43" s="213">
        <f>โครงการเรียงกลยุทธ์!C42</f>
        <v>40</v>
      </c>
      <c r="B43" s="328" t="str">
        <f>โครงการเรียงกลยุทธ์!D42</f>
        <v>โครงการพัฒนาระบบ MJU Digital Services and Trainings</v>
      </c>
      <c r="C43" s="328"/>
      <c r="D43" s="328"/>
      <c r="E43" s="328"/>
      <c r="F43" s="328"/>
      <c r="G43" s="319"/>
    </row>
    <row r="44" spans="1:7" s="217" customFormat="1" x14ac:dyDescent="0.25">
      <c r="A44" s="213">
        <f>โครงการเรียงกลยุทธ์!C43</f>
        <v>41</v>
      </c>
      <c r="B44" s="329"/>
      <c r="C44" s="321" t="str">
        <f>โครงการเรียงกลยุทธ์!D43</f>
        <v>โครงการวิจัยพัฒนานวัตกรรม</v>
      </c>
      <c r="D44" s="321"/>
      <c r="E44" s="321"/>
      <c r="F44" s="321"/>
      <c r="G44" s="319"/>
    </row>
    <row r="45" spans="1:7" s="217" customFormat="1" x14ac:dyDescent="0.25">
      <c r="A45" s="213">
        <f>โครงการเรียงกลยุทธ์!C44</f>
        <v>42</v>
      </c>
      <c r="B45" s="329"/>
      <c r="C45" s="328" t="str">
        <f>โครงการเรียงกลยุทธ์!D44</f>
        <v xml:space="preserve">โครงการสัมมนา MJU Digital Services &amp; Innovation </v>
      </c>
      <c r="D45" s="328"/>
      <c r="E45" s="328"/>
      <c r="F45" s="328"/>
      <c r="G45" s="319"/>
    </row>
    <row r="46" spans="1:7" x14ac:dyDescent="0.25">
      <c r="A46" s="213">
        <f>โครงการเรียงกลยุทธ์!C45</f>
        <v>43</v>
      </c>
      <c r="B46" s="322"/>
      <c r="C46" s="312" t="str">
        <f>โครงการเรียงกลยุทธ์!D45</f>
        <v xml:space="preserve">โครงการจัดทำแผนการพัฒนาโครงสร้างพื้นฐานของมหาวิทยาลัยแม่โจ้รองรับการขยายตัวของฟาร์มอัจฉริยะ </v>
      </c>
      <c r="D46" s="313"/>
      <c r="E46" s="313"/>
      <c r="F46" s="314"/>
      <c r="G46" s="319" t="s">
        <v>86</v>
      </c>
    </row>
    <row r="47" spans="1:7" s="217" customFormat="1" x14ac:dyDescent="0.25">
      <c r="A47" s="213">
        <f>โครงการเรียงกลยุทธ์!C46</f>
        <v>44</v>
      </c>
      <c r="B47" s="323"/>
      <c r="C47" s="312" t="str">
        <f>โครงการเรียงกลยุทธ์!D46</f>
        <v xml:space="preserve">โครงการปรับปรุงโครงสร้างพื้นฐานของมหาวิทยาลัยแม่โจ้รองรับการขยายตัวของฟาร์มอัจฉริยะ </v>
      </c>
      <c r="D47" s="313"/>
      <c r="E47" s="313"/>
      <c r="F47" s="314"/>
      <c r="G47" s="319"/>
    </row>
    <row r="48" spans="1:7" s="217" customFormat="1" x14ac:dyDescent="0.25">
      <c r="A48" s="213">
        <f>โครงการเรียงกลยุทธ์!C47</f>
        <v>45</v>
      </c>
      <c r="B48" s="324"/>
      <c r="C48" s="321" t="str">
        <f>โครงการเรียงกลยุทธ์!D47</f>
        <v xml:space="preserve">โครงการวิจัยพัฒนานวัตกรรมเทคโนโลยีเพื่อการเกษตร </v>
      </c>
      <c r="D48" s="321"/>
      <c r="E48" s="321"/>
      <c r="F48" s="321"/>
      <c r="G48" s="319"/>
    </row>
    <row r="49" spans="1:7" s="217" customFormat="1" x14ac:dyDescent="0.25">
      <c r="A49" s="213">
        <f>โครงการเรียงกลยุทธ์!C48</f>
        <v>46</v>
      </c>
      <c r="B49" s="325"/>
      <c r="C49" s="312" t="str">
        <f>โครงการเรียงกลยุทธ์!D48</f>
        <v xml:space="preserve">โครงการจัดทำแผนพัฒนาระบบสารสนเทศเพื่อการขับเคลื่อนแผนยุทธศาสตร์ </v>
      </c>
      <c r="D49" s="313"/>
      <c r="E49" s="313"/>
      <c r="F49" s="314"/>
      <c r="G49" s="319" t="s">
        <v>88</v>
      </c>
    </row>
    <row r="50" spans="1:7" s="217" customFormat="1" x14ac:dyDescent="0.25">
      <c r="A50" s="213">
        <f>โครงการเรียงกลยุทธ์!C49</f>
        <v>47</v>
      </c>
      <c r="B50" s="326"/>
      <c r="C50" s="321" t="str">
        <f>โครงการเรียงกลยุทธ์!D49</f>
        <v xml:space="preserve">โครงการระบบวิเคราะห์ความคิดเห็นและข่าวสารบนระบบสื่อสังคมออนไลน์เพื่อการพัฒนายุทธศาสตร์ทางด้านการตลาดเพื่อการเกษตรแบบดิจิทัล </v>
      </c>
      <c r="D50" s="321"/>
      <c r="E50" s="321"/>
      <c r="F50" s="321"/>
      <c r="G50" s="319"/>
    </row>
    <row r="51" spans="1:7" s="217" customFormat="1" x14ac:dyDescent="0.25">
      <c r="A51" s="213">
        <f>โครงการเรียงกลยุทธ์!C50</f>
        <v>48</v>
      </c>
      <c r="B51" s="328" t="str">
        <f>โครงการเรียงกลยุทธ์!D50</f>
        <v xml:space="preserve">โครงการปรับปรุงและพัฒนาระบบสารสนเทศด้านการขับเคลื่อนแผนและยุทธศาสตร์ </v>
      </c>
      <c r="C51" s="328"/>
      <c r="D51" s="328"/>
      <c r="E51" s="328"/>
      <c r="F51" s="328"/>
      <c r="G51" s="319"/>
    </row>
    <row r="52" spans="1:7" x14ac:dyDescent="0.25">
      <c r="A52" s="213">
        <f>โครงการเรียงกลยุทธ์!C51</f>
        <v>49</v>
      </c>
      <c r="B52" s="328" t="str">
        <f>โครงการเรียงกลยุทธ์!D51</f>
        <v xml:space="preserve">โครงการสัมมนาระบบสารสนเทศเพื่อการขับเคลื่อนแผนยุทธศาสตร์ </v>
      </c>
      <c r="C52" s="328"/>
      <c r="D52" s="328"/>
      <c r="E52" s="328"/>
      <c r="F52" s="328"/>
      <c r="G52" s="319"/>
    </row>
    <row r="53" spans="1:7" x14ac:dyDescent="0.25">
      <c r="A53" s="213">
        <f>โครงการเรียงกลยุทธ์!C52</f>
        <v>50</v>
      </c>
      <c r="B53" s="329"/>
      <c r="C53" s="328" t="str">
        <f>โครงการเรียงกลยุทธ์!D52</f>
        <v xml:space="preserve">โครงการสร้างเครือข่ายชุมชนดิจิทัล </v>
      </c>
      <c r="D53" s="328"/>
      <c r="E53" s="328"/>
      <c r="F53" s="328"/>
      <c r="G53" s="319" t="s">
        <v>90</v>
      </c>
    </row>
    <row r="54" spans="1:7" x14ac:dyDescent="0.25">
      <c r="A54" s="213">
        <f>โครงการเรียงกลยุทธ์!C53</f>
        <v>51</v>
      </c>
      <c r="B54" s="329"/>
      <c r="C54" s="312" t="str">
        <f>โครงการเรียงกลยุทธ์!D53</f>
        <v xml:space="preserve">โครงการเข้าร่วมเครือข่ายองค์กรทั้งภายในและภายนอกองค์กร Capacity การพัฒนามหาวิทยาลัยไปสู่การเป็นมหาวิทยาลัยดิจิทัล </v>
      </c>
      <c r="D54" s="313"/>
      <c r="E54" s="313"/>
      <c r="F54" s="314"/>
      <c r="G54" s="319"/>
    </row>
    <row r="55" spans="1:7" x14ac:dyDescent="0.25">
      <c r="A55" s="213">
        <f>โครงการเรียงกลยุทธ์!C54</f>
        <v>52</v>
      </c>
      <c r="B55" s="329"/>
      <c r="C55" s="328" t="str">
        <f>โครงการเรียงกลยุทธ์!D54</f>
        <v xml:space="preserve">โครงการจัดทำห้องการเรียนการสอนระหว่างวิทยาเขต </v>
      </c>
      <c r="D55" s="328"/>
      <c r="E55" s="329"/>
      <c r="F55" s="329"/>
      <c r="G55" s="319"/>
    </row>
    <row r="56" spans="1:7" x14ac:dyDescent="0.25">
      <c r="A56" s="213">
        <f>โครงการเรียงกลยุทธ์!C55</f>
        <v>53</v>
      </c>
      <c r="B56" s="329"/>
      <c r="C56" s="328" t="str">
        <f>โครงการเรียงกลยุทธ์!D55</f>
        <v xml:space="preserve">โครงการเชื่อมต่อเครือข่ายระบบการเรียนการสอนระหว่างวิทยาเขต </v>
      </c>
      <c r="D56" s="328"/>
      <c r="E56" s="329"/>
      <c r="F56" s="329"/>
      <c r="G56" s="319"/>
    </row>
    <row r="57" spans="1:7" x14ac:dyDescent="0.25">
      <c r="A57" s="213">
        <f>โครงการเรียงกลยุทธ์!C56</f>
        <v>54</v>
      </c>
      <c r="B57" s="327"/>
      <c r="C57" s="312" t="str">
        <f>โครงการเรียงกลยุทธ์!D56</f>
        <v xml:space="preserve">โครงการจัดทำแผนพัฒนาหลักสูตรการเรียนรู้ตลอดวิชาการสำหรับการพัฒนาทักษะสมัยใหม่แบบเปิดสำหรับสังคม </v>
      </c>
      <c r="D57" s="313"/>
      <c r="E57" s="313"/>
      <c r="F57" s="314"/>
      <c r="G57" s="319" t="s">
        <v>91</v>
      </c>
    </row>
    <row r="58" spans="1:7" s="217" customFormat="1" x14ac:dyDescent="0.25">
      <c r="A58" s="213">
        <f>โครงการเรียงกลยุทธ์!C57</f>
        <v>55</v>
      </c>
      <c r="B58" s="327"/>
      <c r="C58" s="328" t="str">
        <f>โครงการเรียงกลยุทธ์!D57</f>
        <v xml:space="preserve">โครงการระบบจัดการเรียนรู้ตลอดวิชาการสำหรับการพัฒนาทักษะสมัยใหม่แบบเปิดสำหรับสังคม (Microsoft Community Training for Cloud MOOC) </v>
      </c>
      <c r="D58" s="328"/>
      <c r="E58" s="328"/>
      <c r="F58" s="328"/>
      <c r="G58" s="319"/>
    </row>
    <row r="59" spans="1:7" x14ac:dyDescent="0.25">
      <c r="A59" s="213">
        <f>โครงการเรียงกลยุทธ์!C58</f>
        <v>56</v>
      </c>
      <c r="B59" s="327"/>
      <c r="C59" s="328" t="str">
        <f>โครงการเรียงกลยุทธ์!D58</f>
        <v xml:space="preserve">กิจกรรมเผยแพร่ Digital Content </v>
      </c>
      <c r="D59" s="328"/>
      <c r="E59" s="328"/>
      <c r="F59" s="328"/>
      <c r="G59" s="319"/>
    </row>
    <row r="60" spans="1:7" x14ac:dyDescent="0.25">
      <c r="A60" s="213">
        <f>โครงการเรียงกลยุทธ์!C59</f>
        <v>57</v>
      </c>
      <c r="B60" s="327"/>
      <c r="C60" s="328" t="str">
        <f>โครงการเรียงกลยุทธ์!D59</f>
        <v xml:space="preserve">โครงการจัดทำแผนการพัฒนาโครงสร้างพื้นฐานของมหาวิทยาลัยแม่โจ้รองรับการพัฒนา Product/Service Champion </v>
      </c>
      <c r="D60" s="328"/>
      <c r="E60" s="328"/>
      <c r="F60" s="328"/>
      <c r="G60" s="319" t="s">
        <v>95</v>
      </c>
    </row>
    <row r="61" spans="1:7" x14ac:dyDescent="0.25">
      <c r="A61" s="213">
        <f>โครงการเรียงกลยุทธ์!C60</f>
        <v>58</v>
      </c>
      <c r="B61" s="327"/>
      <c r="C61" s="328" t="str">
        <f>โครงการเรียงกลยุทธ์!D60</f>
        <v xml:space="preserve">โครงการปรับปรุงโครงสร้างพื้นฐานของมหาวิทยาลัยแม่โจ้รองรับการพัฒนาต้นแบบผลิตภัณฑ์หรือบริการ Product/Service Champion </v>
      </c>
      <c r="D61" s="328"/>
      <c r="E61" s="328"/>
      <c r="F61" s="328"/>
      <c r="G61" s="319"/>
    </row>
    <row r="62" spans="1:7" x14ac:dyDescent="0.25">
      <c r="A62" s="213">
        <f>โครงการเรียงกลยุทธ์!C61</f>
        <v>59</v>
      </c>
      <c r="B62" s="327"/>
      <c r="C62" s="328" t="str">
        <f>โครงการเรียงกลยุทธ์!D61</f>
        <v>โครงการอบรมเทคโนโลยีดิจิทัล สนับสนุนการพัฒนา Product/Service Champion</v>
      </c>
      <c r="D62" s="328"/>
      <c r="E62" s="328"/>
      <c r="F62" s="328"/>
      <c r="G62" s="319"/>
    </row>
    <row r="63" spans="1:7" s="217" customFormat="1" x14ac:dyDescent="0.25">
      <c r="A63" s="213">
        <f>โครงการเรียงกลยุทธ์!C62</f>
        <v>60</v>
      </c>
      <c r="B63" s="229"/>
      <c r="C63" s="328" t="str">
        <f>โครงการเรียงกลยุทธ์!D62</f>
        <v>โครงการวางแผนการพัฒนา Technology Reach Level (Learning Innovation)</v>
      </c>
      <c r="D63" s="328"/>
      <c r="E63" s="328"/>
      <c r="F63" s="328"/>
      <c r="G63" s="319" t="s">
        <v>97</v>
      </c>
    </row>
    <row r="64" spans="1:7" x14ac:dyDescent="0.25">
      <c r="A64" s="213">
        <f>โครงการเรียงกลยุทธ์!C63</f>
        <v>61</v>
      </c>
      <c r="B64" s="328" t="str">
        <f>โครงการเรียงกลยุทธ์!D63</f>
        <v>โครงการจัดทำและรวมรวมบทความวารสารแม่โจ้เทคโนโลยีสารสนเทศ มหาวิทยาลัยแม่โจ้</v>
      </c>
      <c r="C64" s="328"/>
      <c r="D64" s="328"/>
      <c r="E64" s="328"/>
      <c r="F64" s="328"/>
      <c r="G64" s="319"/>
    </row>
    <row r="65" spans="1:7" x14ac:dyDescent="0.25">
      <c r="A65" s="213">
        <f>โครงการเรียงกลยุทธ์!C64</f>
        <v>62</v>
      </c>
      <c r="B65" s="322"/>
      <c r="C65" s="312" t="str">
        <f>โครงการเรียงกลยุทธ์!D64</f>
        <v>โครงการพัฒนาสื่อและเทคโนโลยีดิจิทัลเพื่อการศึกษาและการเรียนรู้ตลอดชีวิต (MJU MOOC)</v>
      </c>
      <c r="D65" s="313"/>
      <c r="E65" s="313"/>
      <c r="F65" s="314"/>
      <c r="G65" s="319"/>
    </row>
    <row r="66" spans="1:7" ht="56.25" x14ac:dyDescent="0.25">
      <c r="A66" s="213">
        <f>โครงการเรียงกลยุทธ์!C65</f>
        <v>63</v>
      </c>
      <c r="B66" s="324"/>
      <c r="C66" s="227" t="str">
        <f>โครงการเรียงกลยุทธ์!D65</f>
        <v xml:space="preserve">โครงการพัฒนา(จัดหา) ระบบประมวลผลระดับสูงสำหรับงานวิจัย </v>
      </c>
      <c r="D66" s="329"/>
      <c r="E66" s="329"/>
      <c r="F66" s="329"/>
      <c r="G66" s="319"/>
    </row>
    <row r="67" spans="1:7" x14ac:dyDescent="0.25">
      <c r="A67" s="213">
        <f>โครงการเรียงกลยุทธ์!C66</f>
        <v>64</v>
      </c>
      <c r="B67" s="328" t="str">
        <f>โครงการเรียงกลยุทธ์!D66</f>
        <v>กิจกรรมเผยแพร่องค์ความรู้เผยแพร่ออนไลน์</v>
      </c>
      <c r="C67" s="328"/>
      <c r="D67" s="328"/>
      <c r="E67" s="328"/>
      <c r="F67" s="328"/>
      <c r="G67" s="338"/>
    </row>
    <row r="68" spans="1:7" s="230" customFormat="1" ht="37.5" x14ac:dyDescent="0.3">
      <c r="A68" s="213">
        <f>โครงการเรียงกลยุทธ์!C67</f>
        <v>65</v>
      </c>
      <c r="B68" s="332" t="str">
        <f>โครงการเรียงกลยุทธ์!D67</f>
        <v>โครงการยกระดับโครงสร้างหน่วยงานดิจิทัลระดับมหาวิทยาลัย</v>
      </c>
      <c r="C68" s="332"/>
      <c r="D68" s="332"/>
      <c r="E68" s="332"/>
      <c r="F68" s="333"/>
      <c r="G68" s="213" t="s">
        <v>98</v>
      </c>
    </row>
    <row r="69" spans="1:7" s="230" customFormat="1" ht="37.5" x14ac:dyDescent="0.3">
      <c r="A69" s="244">
        <f>โครงการเรียงกลยุทธ์!C68</f>
        <v>66</v>
      </c>
      <c r="B69" s="248"/>
      <c r="C69" s="234" t="str">
        <f>โครงการเรียงกลยุทธ์!D68</f>
        <v>โครงการรวบรวมบุคลากรงานดิจิทัล</v>
      </c>
      <c r="D69" s="245"/>
      <c r="E69" s="246"/>
      <c r="F69" s="247"/>
      <c r="G69" s="221"/>
    </row>
    <row r="70" spans="1:7" s="230" customFormat="1" ht="37.5" x14ac:dyDescent="0.3">
      <c r="A70" s="214">
        <f>โครงการเรียงกลยุทธ์!C69</f>
        <v>67</v>
      </c>
      <c r="B70" s="231"/>
      <c r="C70" s="232" t="str">
        <f>โครงการเรียงกลยุทธ์!D69</f>
        <v>โครงการจัดตั้งหน่วยงานดิจิทัล</v>
      </c>
      <c r="D70" s="233"/>
      <c r="E70" s="234"/>
      <c r="F70" s="235"/>
      <c r="G70" s="236"/>
    </row>
    <row r="71" spans="1:7" x14ac:dyDescent="0.25">
      <c r="A71" s="213">
        <f>โครงการเรียงกลยุทธ์!C70</f>
        <v>68</v>
      </c>
      <c r="B71" s="336" t="str">
        <f>โครงการเรียงกลยุทธ์!D70</f>
        <v>โครงการ MOU เครือข่ายความร่วมมือ</v>
      </c>
      <c r="C71" s="328"/>
      <c r="D71" s="336"/>
      <c r="E71" s="336"/>
      <c r="F71" s="337"/>
      <c r="G71" s="223"/>
    </row>
    <row r="72" spans="1:7" x14ac:dyDescent="0.25">
      <c r="A72" s="213">
        <f>โครงการเรียงกลยุทธ์!C71</f>
        <v>69</v>
      </c>
      <c r="B72" s="329"/>
      <c r="C72" s="328" t="str">
        <f>โครงการเรียงกลยุทธ์!D71</f>
        <v>โครงการจัดทำแผน Digital Platform</v>
      </c>
      <c r="D72" s="328"/>
      <c r="E72" s="328"/>
      <c r="F72" s="328"/>
      <c r="G72" s="331" t="s">
        <v>99</v>
      </c>
    </row>
    <row r="73" spans="1:7" x14ac:dyDescent="0.25">
      <c r="A73" s="213">
        <f>โครงการเรียงกลยุทธ์!C72</f>
        <v>70</v>
      </c>
      <c r="B73" s="329"/>
      <c r="C73" s="328" t="str">
        <f>โครงการเรียงกลยุทธ์!D72</f>
        <v>กิจกรรมขับเคลื่อนการพัฒนา Ditgital Platform</v>
      </c>
      <c r="D73" s="328"/>
      <c r="E73" s="328"/>
      <c r="F73" s="328"/>
      <c r="G73" s="319"/>
    </row>
    <row r="74" spans="1:7" s="230" customFormat="1" x14ac:dyDescent="0.3">
      <c r="A74" s="213">
        <f>โครงการเรียงกลยุทธ์!C73</f>
        <v>71</v>
      </c>
      <c r="B74" s="329"/>
      <c r="C74" s="332" t="str">
        <f>โครงการเรียงกลยุทธ์!D73</f>
        <v>โครงการ Leadership Human to 5 MJU Digital Platform</v>
      </c>
      <c r="D74" s="332"/>
      <c r="E74" s="332"/>
      <c r="F74" s="332"/>
      <c r="G74" s="319"/>
    </row>
    <row r="75" spans="1:7" s="230" customFormat="1" x14ac:dyDescent="0.3">
      <c r="A75" s="213">
        <f>โครงการเรียงกลยุทธ์!C74</f>
        <v>72</v>
      </c>
      <c r="B75" s="249"/>
      <c r="C75" s="346" t="str">
        <f>โครงการเรียงกลยุทธ์!D74</f>
        <v>โครงการจัดทำแผน MJU Dashboard Requirement 3 ระดับชั้น</v>
      </c>
      <c r="D75" s="346"/>
      <c r="E75" s="346"/>
      <c r="F75" s="346"/>
      <c r="G75" s="319" t="s">
        <v>103</v>
      </c>
    </row>
    <row r="76" spans="1:7" s="230" customFormat="1" ht="37.5" x14ac:dyDescent="0.3">
      <c r="A76" s="213">
        <f>โครงการเรียงกลยุทธ์!C75</f>
        <v>73</v>
      </c>
      <c r="B76" s="347"/>
      <c r="C76" s="348"/>
      <c r="D76" s="348"/>
      <c r="E76" s="348"/>
      <c r="F76" s="227" t="str">
        <f>โครงการเรียงกลยุทธ์!D75</f>
        <v xml:space="preserve">โครงการพัฒนาระบบวิเคราะห์และแสดงผลหลายมิติเพื่อต่อยอดงานวิจัยของมหาวิทยาลัยแม่โจ้ </v>
      </c>
      <c r="G76" s="319"/>
    </row>
    <row r="77" spans="1:7" s="230" customFormat="1" x14ac:dyDescent="0.3">
      <c r="A77" s="213">
        <f>โครงการเรียงกลยุทธ์!C76</f>
        <v>74</v>
      </c>
      <c r="B77" s="346" t="str">
        <f>โครงการเรียงกลยุทธ์!D76</f>
        <v>โครงการพัฒนาระบบ Datacenter &amp; MJU Dashboard (Dashboard)</v>
      </c>
      <c r="C77" s="346"/>
      <c r="D77" s="346"/>
      <c r="E77" s="346"/>
      <c r="F77" s="346"/>
      <c r="G77" s="319"/>
    </row>
    <row r="78" spans="1:7" s="230" customFormat="1" x14ac:dyDescent="0.3">
      <c r="A78" s="213">
        <f>โครงการเรียงกลยุทธ์!C77</f>
        <v>75</v>
      </c>
      <c r="B78" s="237"/>
      <c r="C78" s="349" t="str">
        <f>โครงการเรียงกลยุทธ์!D77</f>
        <v>โครงการสัมมนา Dashboard</v>
      </c>
      <c r="D78" s="350"/>
      <c r="E78" s="350"/>
      <c r="F78" s="351"/>
      <c r="G78" s="319"/>
    </row>
    <row r="79" spans="1:7" s="230" customFormat="1" x14ac:dyDescent="0.3">
      <c r="A79" s="213">
        <f>โครงการเรียงกลยุทธ์!C78</f>
        <v>76</v>
      </c>
      <c r="B79" s="238"/>
      <c r="C79" s="346" t="str">
        <f>โครงการเรียงกลยุทธ์!D78</f>
        <v>โครงการจัดทำแผนพัฒนาเครือข่ายชุมชุนดิจิทัล</v>
      </c>
      <c r="D79" s="346"/>
      <c r="E79" s="346"/>
      <c r="F79" s="346"/>
      <c r="G79" s="319" t="s">
        <v>107</v>
      </c>
    </row>
    <row r="80" spans="1:7" s="230" customFormat="1" x14ac:dyDescent="0.3">
      <c r="A80" s="213">
        <f>โครงการเรียงกลยุทธ์!C79</f>
        <v>77</v>
      </c>
      <c r="B80" s="346" t="str">
        <f>โครงการเรียงกลยุทธ์!D79</f>
        <v>โครงการสร้างเครือข่ายชุมชุนดิจิทัล Market online</v>
      </c>
      <c r="C80" s="346"/>
      <c r="D80" s="346"/>
      <c r="E80" s="346"/>
      <c r="F80" s="346"/>
      <c r="G80" s="319"/>
    </row>
    <row r="81" spans="1:7" x14ac:dyDescent="0.25">
      <c r="A81" s="213">
        <f>โครงการเรียงกลยุทธ์!C80</f>
        <v>78</v>
      </c>
      <c r="B81" s="329"/>
      <c r="C81" s="328" t="str">
        <f>โครงการเรียงกลยุทธ์!D80</f>
        <v>โครงการสัมมนาเครือข่ายชุมชุนดิจิทัล</v>
      </c>
      <c r="D81" s="328"/>
      <c r="E81" s="328"/>
      <c r="F81" s="328"/>
      <c r="G81" s="319"/>
    </row>
    <row r="82" spans="1:7" x14ac:dyDescent="0.25">
      <c r="A82" s="213">
        <f>โครงการเรียงกลยุทธ์!C81</f>
        <v>79</v>
      </c>
      <c r="B82" s="329"/>
      <c r="C82" s="321" t="str">
        <f>โครงการเรียงกลยุทธ์!D81</f>
        <v>กิจกรรมรวบรวมผู้เชี่ยวชาญ</v>
      </c>
      <c r="D82" s="321"/>
      <c r="E82" s="321"/>
      <c r="F82" s="321"/>
      <c r="G82" s="319" t="s">
        <v>112</v>
      </c>
    </row>
    <row r="83" spans="1:7" x14ac:dyDescent="0.25">
      <c r="A83" s="213">
        <f>โครงการเรียงกลยุทธ์!C82</f>
        <v>80</v>
      </c>
      <c r="B83" s="329"/>
      <c r="C83" s="321" t="str">
        <f>โครงการเรียงกลยุทธ์!D82</f>
        <v>โครงการพบปะผู้เชี่ยวชาญ ฐานเรียนรู้</v>
      </c>
      <c r="D83" s="321"/>
      <c r="E83" s="321"/>
      <c r="F83" s="321"/>
      <c r="G83" s="319"/>
    </row>
    <row r="84" spans="1:7" x14ac:dyDescent="0.25">
      <c r="A84" s="213">
        <f>โครงการเรียงกลยุทธ์!C83</f>
        <v>81</v>
      </c>
      <c r="B84" s="329"/>
      <c r="C84" s="321" t="str">
        <f>โครงการเรียงกลยุทธ์!D83</f>
        <v>กิจกรรมเผยแพร่องค์ความรู้เผยแพร่ออนไลน์</v>
      </c>
      <c r="D84" s="321"/>
      <c r="E84" s="321"/>
      <c r="F84" s="321"/>
      <c r="G84" s="319"/>
    </row>
    <row r="85" spans="1:7" x14ac:dyDescent="0.25">
      <c r="A85" s="213">
        <f>โครงการเรียงกลยุทธ์!C84</f>
        <v>82</v>
      </c>
      <c r="B85" s="239"/>
      <c r="C85" s="328" t="str">
        <f>โครงการเรียงกลยุทธ์!D84</f>
        <v>โครงการกำหนดแผนพัฒนา Good Governance</v>
      </c>
      <c r="D85" s="328"/>
      <c r="E85" s="328"/>
      <c r="F85" s="328"/>
      <c r="G85" s="319" t="s">
        <v>113</v>
      </c>
    </row>
    <row r="86" spans="1:7" ht="37.5" x14ac:dyDescent="0.25">
      <c r="A86" s="213">
        <f>โครงการเรียงกลยุทธ์!C85</f>
        <v>83</v>
      </c>
      <c r="B86" s="339"/>
      <c r="C86" s="329"/>
      <c r="D86" s="329"/>
      <c r="E86" s="329"/>
      <c r="F86" s="240" t="str">
        <f>โครงการเรียงกลยุทธ์!D85</f>
        <v>โครงการพัฒนาระบบสารสนเทศเพื่อการบริหารงานคลัง E-FIN เชื่อมต่อ ภาครัฐ</v>
      </c>
      <c r="G86" s="319"/>
    </row>
    <row r="87" spans="1:7" x14ac:dyDescent="0.25">
      <c r="A87" s="213">
        <f>โครงการเรียงกลยุทธ์!C86</f>
        <v>84</v>
      </c>
      <c r="B87" s="346" t="str">
        <f>โครงการเรียงกลยุทธ์!D86</f>
        <v>โครงการพัฒนาระบบแผนพัฒนารายบุคคลออนไลน์ (IDP Online)</v>
      </c>
      <c r="C87" s="346"/>
      <c r="D87" s="346"/>
      <c r="E87" s="346"/>
      <c r="F87" s="346"/>
      <c r="G87" s="319"/>
    </row>
    <row r="88" spans="1:7" x14ac:dyDescent="0.25">
      <c r="A88" s="213">
        <f>โครงการเรียงกลยุทธ์!C87</f>
        <v>85</v>
      </c>
      <c r="B88" s="346" t="str">
        <f>โครงการเรียงกลยุทธ์!D87</f>
        <v>โครงการพัฒนาระบบสารสนเทศการประเมินผลการปฏิบัติงาน(Performance Management System)</v>
      </c>
      <c r="C88" s="346"/>
      <c r="D88" s="346"/>
      <c r="E88" s="346"/>
      <c r="F88" s="346"/>
      <c r="G88" s="319"/>
    </row>
    <row r="89" spans="1:7" s="230" customFormat="1" x14ac:dyDescent="0.3">
      <c r="A89" s="213">
        <f>โครงการเรียงกลยุทธ์!C88</f>
        <v>86</v>
      </c>
      <c r="B89" s="238"/>
      <c r="C89" s="340" t="str">
        <f>โครงการเรียงกลยุทธ์!D88</f>
        <v>โครงการสัมมนาระบบ Good Governance</v>
      </c>
      <c r="D89" s="340"/>
      <c r="E89" s="340"/>
      <c r="F89" s="340"/>
      <c r="G89" s="338"/>
    </row>
    <row r="90" spans="1:7" s="230" customFormat="1" ht="37.5" x14ac:dyDescent="0.3">
      <c r="A90" s="213">
        <f>โครงการเรียงกลยุทธ์!C89</f>
        <v>87</v>
      </c>
      <c r="B90" s="238"/>
      <c r="C90" s="341" t="str">
        <f>โครงการเรียงกลยุทธ์!D89</f>
        <v>โครงการวางแผนพัฒนาปแบบการเรียนการสอนรูปแบบใหม่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v>
      </c>
      <c r="D90" s="341"/>
      <c r="E90" s="341"/>
      <c r="F90" s="342"/>
      <c r="G90" s="213" t="s">
        <v>116</v>
      </c>
    </row>
    <row r="91" spans="1:7" x14ac:dyDescent="0.25">
      <c r="A91" s="213">
        <f>โครงการเรียงกลยุทธ์!C90</f>
        <v>88</v>
      </c>
      <c r="B91" s="336" t="str">
        <f>โครงการเรียงกลยุทธ์!D90</f>
        <v>โครงการสิทธิ์การใช้ซอฟต์แวร์สำหรับสถาบันการศึกษา (Microsoft Campus License)</v>
      </c>
      <c r="C91" s="336"/>
      <c r="D91" s="336"/>
      <c r="E91" s="336"/>
      <c r="F91" s="337"/>
      <c r="G91" s="222"/>
    </row>
    <row r="92" spans="1:7" x14ac:dyDescent="0.25">
      <c r="A92" s="213">
        <f>โครงการเรียงกลยุทธ์!C91</f>
        <v>89</v>
      </c>
      <c r="B92" s="328" t="str">
        <f>โครงการเรียงกลยุทธ์!D91</f>
        <v>โครงการซอฟต์แวร์ลิขสิทธิ์สำหรับการเรียนการสอน การวิจัย และการสนับสนุนการทำงานในมหาวิทยาลัย</v>
      </c>
      <c r="C92" s="328"/>
      <c r="D92" s="328"/>
      <c r="E92" s="328"/>
      <c r="F92" s="312"/>
      <c r="G92" s="222"/>
    </row>
    <row r="93" spans="1:7" ht="131.25" x14ac:dyDescent="0.25">
      <c r="A93" s="213">
        <f>โครงการเรียงกลยุทธ์!C92</f>
        <v>90</v>
      </c>
      <c r="B93" s="339"/>
      <c r="C93" s="226" t="str">
        <f>โครงการเรียงกลยุทธ์!D92</f>
        <v>โครงการเพิ่มประสิทธิภาพระบบห้อง Studio เพื่อรองรับการให้บริการการเรียนการสอนการประชุมแบบ Virtualization สำหรับอาจารย์และนักศึกษา</v>
      </c>
      <c r="D93" s="339"/>
      <c r="E93" s="339"/>
      <c r="F93" s="355"/>
      <c r="G93" s="222"/>
    </row>
    <row r="94" spans="1:7" s="230" customFormat="1" x14ac:dyDescent="0.3">
      <c r="A94" s="213">
        <f>โครงการเรียงกลยุทธ์!C93</f>
        <v>91</v>
      </c>
      <c r="B94" s="329"/>
      <c r="C94" s="332" t="str">
        <f>โครงการเรียงกลยุทธ์!D93</f>
        <v xml:space="preserve">โครงการระบบจัดการสอบวัดความรู้ในรูปแบบดิจิทัล (Digital Assessment Platform) </v>
      </c>
      <c r="D94" s="332"/>
      <c r="E94" s="332"/>
      <c r="F94" s="333"/>
      <c r="G94" s="222"/>
    </row>
    <row r="95" spans="1:7" s="230" customFormat="1" x14ac:dyDescent="0.3">
      <c r="A95" s="213">
        <f>โครงการเรียงกลยุทธ์!C94</f>
        <v>92</v>
      </c>
      <c r="B95" s="329"/>
      <c r="C95" s="332" t="str">
        <f>โครงการเรียงกลยุทธ์!D94</f>
        <v>โครงการระบบจัดการเรียนรู้ประสิทธิภาพสูงสำหรับการเรียนการสอนแบบผสมผสานที่ยืดหยุ่นและปรับเปลี่ยนได้ (Hy Flex Learning Platform)</v>
      </c>
      <c r="D95" s="332"/>
      <c r="E95" s="332"/>
      <c r="F95" s="333"/>
      <c r="G95" s="222"/>
    </row>
    <row r="96" spans="1:7" s="230" customFormat="1" ht="64.5" customHeight="1" x14ac:dyDescent="0.3">
      <c r="A96" s="213">
        <f>โครงการเรียงกลยุทธ์!C95</f>
        <v>93</v>
      </c>
      <c r="B96" s="329"/>
      <c r="C96" s="332" t="str">
        <f>โครงการเรียงกลยุทธ์!D95</f>
        <v>โครงการระบบจัดการเรียนการสอนในรูปแบบห้องปฏิบัติการเสมือน (Virtual) สำหรับการเรียนรูปในรูปแบบผสมผสานและยืดหยุ่น (Hy Flex Learning)</v>
      </c>
      <c r="D96" s="332"/>
      <c r="E96" s="335"/>
      <c r="F96" s="335"/>
      <c r="G96" s="222"/>
    </row>
    <row r="97" spans="1:7" s="230" customFormat="1" ht="112.5" x14ac:dyDescent="0.3">
      <c r="A97" s="213">
        <f>โครงการเรียงกลยุทธ์!C96</f>
        <v>94</v>
      </c>
      <c r="B97" s="329"/>
      <c r="C97" s="219" t="str">
        <f>โครงการเรียงกลยุทธ์!D96</f>
        <v>โครงการปรับปรุงระบบให้บริการข้อมูลศูนย์กลางของมหาวิทยาลัยแม่โจ้ เพื่อรองรับการเรียนการสอนแบบไฮบริด</v>
      </c>
      <c r="D97" s="343"/>
      <c r="E97" s="344"/>
      <c r="F97" s="345"/>
      <c r="G97" s="222"/>
    </row>
    <row r="98" spans="1:7" s="230" customFormat="1" x14ac:dyDescent="0.3">
      <c r="A98" s="213">
        <f>โครงการเรียงกลยุทธ์!C97</f>
        <v>95</v>
      </c>
      <c r="B98" s="329"/>
      <c r="C98" s="332" t="str">
        <f>โครงการเรียงกลยุทธ์!D97</f>
        <v>โครงการระบบจัดการเรียนรู้ตลอดวิชาการสำหรับการพัฒนาทักษะสมัยใหม่แบบเปิดสำหรับสังคม</v>
      </c>
      <c r="D98" s="332"/>
      <c r="E98" s="332"/>
      <c r="F98" s="333"/>
      <c r="G98" s="222"/>
    </row>
    <row r="99" spans="1:7" s="230" customFormat="1" x14ac:dyDescent="0.3">
      <c r="A99" s="213">
        <f>โครงการเรียงกลยุทธ์!C98</f>
        <v>96</v>
      </c>
      <c r="B99" s="329"/>
      <c r="C99" s="332" t="str">
        <f>โครงการเรียงกลยุทธ์!D98</f>
        <v>โครงการพัฒนานวัตกรรมสำหรับการเรียนการสอนการศึกษาตลอด ชีวิต ห้องเรียนอัจฉริยะและสภาพแวดล้อม การสอนและการเรียนรู้รูปแบบใหม่</v>
      </c>
      <c r="D99" s="332"/>
      <c r="E99" s="332"/>
      <c r="F99" s="333"/>
      <c r="G99" s="223"/>
    </row>
    <row r="100" spans="1:7" s="230" customFormat="1" ht="93.75" x14ac:dyDescent="0.3">
      <c r="A100" s="213">
        <f>โครงการเรียงกลยุทธ์!C99</f>
        <v>97</v>
      </c>
      <c r="B100" s="334"/>
      <c r="C100" s="334"/>
      <c r="D100" s="250" t="s">
        <v>46</v>
      </c>
      <c r="E100" s="344"/>
      <c r="F100" s="345"/>
      <c r="G100" s="223"/>
    </row>
    <row r="101" spans="1:7" s="230" customFormat="1" x14ac:dyDescent="0.3">
      <c r="A101" s="213">
        <f>โครงการเรียงกลยุทธ์!C100</f>
        <v>98</v>
      </c>
      <c r="B101" s="315"/>
      <c r="C101" s="356" t="str">
        <f>โครงการเรียงกลยุทธ์!D100</f>
        <v>โครงการจัดทำแผน Learning Organization (Digital Academy)</v>
      </c>
      <c r="D101" s="356"/>
      <c r="E101" s="356"/>
      <c r="F101" s="356"/>
      <c r="G101" s="331" t="s">
        <v>118</v>
      </c>
    </row>
    <row r="102" spans="1:7" s="230" customFormat="1" ht="112.5" x14ac:dyDescent="0.3">
      <c r="A102" s="213">
        <f>โครงการเรียงกลยุทธ์!C101</f>
        <v>99</v>
      </c>
      <c r="B102" s="316"/>
      <c r="C102" s="240" t="str">
        <f>โครงการเรียงกลยุทธ์!D101</f>
        <v>โครงการพัฒนาเว็บไซต์เพื่อรวบรวมองค์ความรู้ในการพัฒนาศักยภาพบุคลากร สู่การเป็นองค์กรแห่งการเรียนรู้ (Maejo share&amp;learn)</v>
      </c>
      <c r="D102" s="357"/>
      <c r="E102" s="357"/>
      <c r="F102" s="357"/>
      <c r="G102" s="319"/>
    </row>
    <row r="103" spans="1:7" s="230" customFormat="1" x14ac:dyDescent="0.3">
      <c r="A103" s="213">
        <f>โครงการเรียงกลยุทธ์!C102</f>
        <v>100</v>
      </c>
      <c r="B103" s="358"/>
      <c r="C103" s="359"/>
      <c r="D103" s="356" t="str">
        <f>โครงการเรียงกลยุทธ์!D102</f>
        <v>โครงการรวบรวมองค์ความรู้จากผู้เชี่ยวชาญแต่ละแขนง เข้าสู่เว็บไซต์</v>
      </c>
      <c r="E103" s="356"/>
      <c r="F103" s="356"/>
      <c r="G103" s="319"/>
    </row>
    <row r="104" spans="1:7" x14ac:dyDescent="0.25">
      <c r="A104" s="213">
        <f>โครงการเรียงกลยุทธ์!C103</f>
        <v>101</v>
      </c>
      <c r="B104" s="359"/>
      <c r="C104" s="359"/>
      <c r="D104" s="321" t="str">
        <f>โครงการเรียงกลยุทธ์!D103</f>
        <v>กิจกรรมเผยแพร่</v>
      </c>
      <c r="E104" s="321"/>
      <c r="F104" s="321"/>
      <c r="G104" s="319"/>
    </row>
    <row r="105" spans="1:7" s="230" customFormat="1" x14ac:dyDescent="0.3">
      <c r="A105" s="213">
        <f>โครงการเรียงกลยุทธ์!C104</f>
        <v>102</v>
      </c>
      <c r="B105" s="317"/>
      <c r="C105" s="332" t="str">
        <f>โครงการเรียงกลยุทธ์!D104</f>
        <v>โครงการจัดทำแผน Digital Integration Management (Digital Ecosystem)</v>
      </c>
      <c r="D105" s="332"/>
      <c r="E105" s="332"/>
      <c r="F105" s="332"/>
      <c r="G105" s="319" t="s">
        <v>119</v>
      </c>
    </row>
    <row r="106" spans="1:7" ht="37.5" x14ac:dyDescent="0.25">
      <c r="A106" s="213">
        <f>โครงการเรียงกลยุทธ์!C105</f>
        <v>103</v>
      </c>
      <c r="B106" s="318"/>
      <c r="C106" s="241" t="str">
        <f>โครงการเรียงกลยุทธ์!D105</f>
        <v>โครงการพัฒนาศูนย์ฐานการเรียนรู้ตลอดชีวิต</v>
      </c>
      <c r="D106" s="320"/>
      <c r="E106" s="320"/>
      <c r="F106" s="320"/>
      <c r="G106" s="319"/>
    </row>
    <row r="107" spans="1:7" x14ac:dyDescent="0.25">
      <c r="A107" s="213">
        <f>โครงการเรียงกลยุทธ์!C106</f>
        <v>104</v>
      </c>
      <c r="B107" s="302"/>
      <c r="C107" s="303"/>
      <c r="D107" s="321" t="str">
        <f>โครงการเรียงกลยุทธ์!D106</f>
        <v xml:space="preserve">กิจกรรม MOU </v>
      </c>
      <c r="E107" s="321"/>
      <c r="F107" s="321"/>
      <c r="G107" s="319"/>
    </row>
    <row r="108" spans="1:7" x14ac:dyDescent="0.25">
      <c r="A108" s="213">
        <f>โครงการเรียงกลยุทธ์!C107</f>
        <v>105</v>
      </c>
      <c r="B108" s="304"/>
      <c r="C108" s="305"/>
      <c r="D108" s="321" t="str">
        <f>โครงการเรียงกลยุทธ์!D107</f>
        <v xml:space="preserve">กิจกรรมสร้างแบรนด์ </v>
      </c>
      <c r="E108" s="321"/>
      <c r="F108" s="321"/>
      <c r="G108" s="319"/>
    </row>
  </sheetData>
  <mergeCells count="149">
    <mergeCell ref="C20:F20"/>
    <mergeCell ref="B13:F13"/>
    <mergeCell ref="B12:F12"/>
    <mergeCell ref="B15:F15"/>
    <mergeCell ref="B16:F16"/>
    <mergeCell ref="B17:F17"/>
    <mergeCell ref="C105:F105"/>
    <mergeCell ref="B92:F92"/>
    <mergeCell ref="D93:F93"/>
    <mergeCell ref="C98:F98"/>
    <mergeCell ref="C99:F99"/>
    <mergeCell ref="C44:F44"/>
    <mergeCell ref="C42:F42"/>
    <mergeCell ref="B51:F51"/>
    <mergeCell ref="C53:F53"/>
    <mergeCell ref="C55:D55"/>
    <mergeCell ref="C101:F101"/>
    <mergeCell ref="D102:F102"/>
    <mergeCell ref="D104:F104"/>
    <mergeCell ref="D103:F103"/>
    <mergeCell ref="B103:C104"/>
    <mergeCell ref="C47:F47"/>
    <mergeCell ref="B46:B48"/>
    <mergeCell ref="C9:F9"/>
    <mergeCell ref="B10:F10"/>
    <mergeCell ref="C11:F11"/>
    <mergeCell ref="G4:G11"/>
    <mergeCell ref="D5:F5"/>
    <mergeCell ref="D6:F6"/>
    <mergeCell ref="B7:F7"/>
    <mergeCell ref="B18:F18"/>
    <mergeCell ref="G12:G18"/>
    <mergeCell ref="B4:F4"/>
    <mergeCell ref="B14:F14"/>
    <mergeCell ref="B8:F8"/>
    <mergeCell ref="G26:G29"/>
    <mergeCell ref="B23:F23"/>
    <mergeCell ref="B24:F24"/>
    <mergeCell ref="C25:F25"/>
    <mergeCell ref="C22:F22"/>
    <mergeCell ref="G46:G48"/>
    <mergeCell ref="B39:F39"/>
    <mergeCell ref="B43:F43"/>
    <mergeCell ref="G41:G45"/>
    <mergeCell ref="C38:F38"/>
    <mergeCell ref="C45:F45"/>
    <mergeCell ref="G35:G40"/>
    <mergeCell ref="C32:F32"/>
    <mergeCell ref="G30:G34"/>
    <mergeCell ref="E27:F27"/>
    <mergeCell ref="B31:F31"/>
    <mergeCell ref="C30:F30"/>
    <mergeCell ref="B29:F29"/>
    <mergeCell ref="B27:C27"/>
    <mergeCell ref="C34:F34"/>
    <mergeCell ref="C48:F48"/>
    <mergeCell ref="G49:G52"/>
    <mergeCell ref="G53:G56"/>
    <mergeCell ref="C58:D58"/>
    <mergeCell ref="E58:F58"/>
    <mergeCell ref="G57:G59"/>
    <mergeCell ref="B52:F52"/>
    <mergeCell ref="G60:G62"/>
    <mergeCell ref="E55:F56"/>
    <mergeCell ref="B53:B56"/>
    <mergeCell ref="C59:F59"/>
    <mergeCell ref="C50:F50"/>
    <mergeCell ref="G63:G67"/>
    <mergeCell ref="B68:F68"/>
    <mergeCell ref="C60:F60"/>
    <mergeCell ref="C61:F61"/>
    <mergeCell ref="B64:F64"/>
    <mergeCell ref="B71:F71"/>
    <mergeCell ref="C62:F62"/>
    <mergeCell ref="B60:B62"/>
    <mergeCell ref="C63:F63"/>
    <mergeCell ref="D66:F66"/>
    <mergeCell ref="B67:F67"/>
    <mergeCell ref="B65:B66"/>
    <mergeCell ref="G79:G81"/>
    <mergeCell ref="G82:G84"/>
    <mergeCell ref="G72:G74"/>
    <mergeCell ref="C74:F74"/>
    <mergeCell ref="B77:F77"/>
    <mergeCell ref="G75:G78"/>
    <mergeCell ref="C83:F83"/>
    <mergeCell ref="B72:B74"/>
    <mergeCell ref="C73:F73"/>
    <mergeCell ref="C72:F72"/>
    <mergeCell ref="C75:F75"/>
    <mergeCell ref="B76:E76"/>
    <mergeCell ref="C79:F79"/>
    <mergeCell ref="C81:F81"/>
    <mergeCell ref="C84:F84"/>
    <mergeCell ref="C82:F82"/>
    <mergeCell ref="B81:B84"/>
    <mergeCell ref="C78:F78"/>
    <mergeCell ref="B80:F80"/>
    <mergeCell ref="G101:G104"/>
    <mergeCell ref="C94:F94"/>
    <mergeCell ref="C95:F95"/>
    <mergeCell ref="B100:C100"/>
    <mergeCell ref="C96:D96"/>
    <mergeCell ref="E96:F96"/>
    <mergeCell ref="B91:F91"/>
    <mergeCell ref="G85:G89"/>
    <mergeCell ref="C85:F85"/>
    <mergeCell ref="B86:E86"/>
    <mergeCell ref="C89:F89"/>
    <mergeCell ref="C90:F90"/>
    <mergeCell ref="D97:F97"/>
    <mergeCell ref="E100:F100"/>
    <mergeCell ref="B93:B99"/>
    <mergeCell ref="B87:F87"/>
    <mergeCell ref="B88:F88"/>
    <mergeCell ref="C21:D21"/>
    <mergeCell ref="B32:B34"/>
    <mergeCell ref="B40:F40"/>
    <mergeCell ref="B36:D36"/>
    <mergeCell ref="B37:D37"/>
    <mergeCell ref="B44:B45"/>
    <mergeCell ref="E36:F37"/>
    <mergeCell ref="C56:D56"/>
    <mergeCell ref="E21:F21"/>
    <mergeCell ref="C28:F28"/>
    <mergeCell ref="B107:C108"/>
    <mergeCell ref="B1:F1"/>
    <mergeCell ref="G1:G2"/>
    <mergeCell ref="A1:A3"/>
    <mergeCell ref="C54:F54"/>
    <mergeCell ref="B101:B102"/>
    <mergeCell ref="B105:B106"/>
    <mergeCell ref="G105:G108"/>
    <mergeCell ref="D106:F106"/>
    <mergeCell ref="D107:F107"/>
    <mergeCell ref="D108:F108"/>
    <mergeCell ref="C19:F19"/>
    <mergeCell ref="B19:B22"/>
    <mergeCell ref="C26:F26"/>
    <mergeCell ref="D33:F33"/>
    <mergeCell ref="C35:F35"/>
    <mergeCell ref="B41:B42"/>
    <mergeCell ref="C41:F41"/>
    <mergeCell ref="C46:F46"/>
    <mergeCell ref="C49:F49"/>
    <mergeCell ref="B49:B50"/>
    <mergeCell ref="C57:F57"/>
    <mergeCell ref="B57:B59"/>
    <mergeCell ref="C65:F65"/>
  </mergeCells>
  <printOptions horizontalCentered="1"/>
  <pageMargins left="0.25" right="0.25" top="0.44" bottom="0.22" header="0.3" footer="0.16"/>
  <pageSetup paperSize="9" fitToHeight="17" orientation="landscape" r:id="rId1"/>
  <headerFooter>
    <oddHeader>Page &amp;P</oddHeader>
  </headerFooter>
  <rowBreaks count="1" manualBreakCount="1">
    <brk id="9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EA24-18E4-46DB-A5B8-9EBC49F3FB28}">
  <sheetPr>
    <pageSetUpPr fitToPage="1"/>
  </sheetPr>
  <dimension ref="A1:F43"/>
  <sheetViews>
    <sheetView tabSelected="1" zoomScale="80" zoomScaleNormal="80" workbookViewId="0">
      <selection activeCell="D24" sqref="D24:D25"/>
    </sheetView>
  </sheetViews>
  <sheetFormatPr defaultRowHeight="15" x14ac:dyDescent="0.25"/>
  <cols>
    <col min="1" max="1" width="43.7109375" style="406" bestFit="1" customWidth="1"/>
    <col min="2" max="2" width="38.28515625" style="406" bestFit="1" customWidth="1"/>
    <col min="3" max="3" width="46.85546875" style="406" bestFit="1" customWidth="1"/>
    <col min="4" max="4" width="48.85546875" style="406" bestFit="1" customWidth="1"/>
    <col min="5" max="6" width="46.85546875" style="406" bestFit="1" customWidth="1"/>
    <col min="7" max="16384" width="9.140625" style="208"/>
  </cols>
  <sheetData>
    <row r="1" spans="1:6" ht="18.75" x14ac:dyDescent="0.25">
      <c r="A1" s="395" t="s">
        <v>325</v>
      </c>
      <c r="B1" s="407">
        <v>2565</v>
      </c>
      <c r="C1" s="407">
        <v>2566</v>
      </c>
      <c r="D1" s="407">
        <v>2567</v>
      </c>
      <c r="E1" s="407">
        <v>2568</v>
      </c>
      <c r="F1" s="408">
        <v>2569</v>
      </c>
    </row>
    <row r="2" spans="1:6" ht="18.75" x14ac:dyDescent="0.25">
      <c r="A2" s="396" t="s">
        <v>68</v>
      </c>
      <c r="B2" s="409" t="s">
        <v>326</v>
      </c>
      <c r="C2" s="409" t="s">
        <v>328</v>
      </c>
      <c r="D2" s="409" t="s">
        <v>331</v>
      </c>
      <c r="E2" s="409" t="s">
        <v>334</v>
      </c>
      <c r="F2" s="409" t="s">
        <v>337</v>
      </c>
    </row>
    <row r="3" spans="1:6" ht="18.75" x14ac:dyDescent="0.25">
      <c r="A3" s="397"/>
      <c r="B3" s="410" t="s">
        <v>327</v>
      </c>
      <c r="C3" s="410" t="s">
        <v>329</v>
      </c>
      <c r="D3" s="410" t="s">
        <v>332</v>
      </c>
      <c r="E3" s="410" t="s">
        <v>335</v>
      </c>
      <c r="F3" s="410" t="s">
        <v>338</v>
      </c>
    </row>
    <row r="4" spans="1:6" ht="18.75" x14ac:dyDescent="0.25">
      <c r="A4" s="398"/>
      <c r="B4" s="388"/>
      <c r="C4" s="411" t="s">
        <v>330</v>
      </c>
      <c r="D4" s="411" t="s">
        <v>333</v>
      </c>
      <c r="E4" s="411" t="s">
        <v>336</v>
      </c>
      <c r="F4" s="411" t="s">
        <v>339</v>
      </c>
    </row>
    <row r="5" spans="1:6" ht="18.75" x14ac:dyDescent="0.25">
      <c r="A5" s="399" t="s">
        <v>69</v>
      </c>
      <c r="B5" s="399" t="s">
        <v>340</v>
      </c>
      <c r="C5" s="399" t="s">
        <v>340</v>
      </c>
      <c r="D5" s="399" t="s">
        <v>340</v>
      </c>
      <c r="E5" s="399" t="s">
        <v>340</v>
      </c>
      <c r="F5" s="399" t="s">
        <v>340</v>
      </c>
    </row>
    <row r="6" spans="1:6" ht="18.75" x14ac:dyDescent="0.25">
      <c r="A6" s="396" t="s">
        <v>70</v>
      </c>
      <c r="B6" s="396" t="s">
        <v>341</v>
      </c>
      <c r="C6" s="412" t="s">
        <v>341</v>
      </c>
      <c r="D6" s="412" t="s">
        <v>341</v>
      </c>
      <c r="E6" s="412" t="s">
        <v>341</v>
      </c>
      <c r="F6" s="412" t="s">
        <v>341</v>
      </c>
    </row>
    <row r="7" spans="1:6" ht="18.75" x14ac:dyDescent="0.25">
      <c r="A7" s="397"/>
      <c r="B7" s="397"/>
      <c r="C7" s="413" t="s">
        <v>342</v>
      </c>
      <c r="D7" s="413" t="s">
        <v>342</v>
      </c>
      <c r="E7" s="413" t="s">
        <v>342</v>
      </c>
      <c r="F7" s="413" t="s">
        <v>342</v>
      </c>
    </row>
    <row r="8" spans="1:6" ht="18.75" x14ac:dyDescent="0.25">
      <c r="A8" s="398"/>
      <c r="B8" s="398"/>
      <c r="C8" s="414" t="s">
        <v>343</v>
      </c>
      <c r="D8" s="389"/>
      <c r="E8" s="389"/>
      <c r="F8" s="389"/>
    </row>
    <row r="9" spans="1:6" ht="18.75" x14ac:dyDescent="0.25">
      <c r="A9" s="399" t="s">
        <v>77</v>
      </c>
      <c r="B9" s="399" t="s">
        <v>344</v>
      </c>
      <c r="C9" s="399" t="s">
        <v>344</v>
      </c>
      <c r="D9" s="399" t="s">
        <v>344</v>
      </c>
      <c r="E9" s="399" t="s">
        <v>344</v>
      </c>
      <c r="F9" s="399" t="s">
        <v>344</v>
      </c>
    </row>
    <row r="10" spans="1:6" ht="18.75" x14ac:dyDescent="0.25">
      <c r="A10" s="400" t="s">
        <v>78</v>
      </c>
      <c r="B10" s="396" t="s">
        <v>345</v>
      </c>
      <c r="C10" s="412" t="s">
        <v>346</v>
      </c>
      <c r="D10" s="415" t="s">
        <v>348</v>
      </c>
      <c r="E10" s="416" t="s">
        <v>348</v>
      </c>
      <c r="F10" s="417" t="s">
        <v>348</v>
      </c>
    </row>
    <row r="11" spans="1:6" ht="18.75" x14ac:dyDescent="0.25">
      <c r="A11" s="401"/>
      <c r="B11" s="398"/>
      <c r="C11" s="414" t="s">
        <v>347</v>
      </c>
      <c r="D11" s="418"/>
      <c r="E11" s="419"/>
      <c r="F11" s="420"/>
    </row>
    <row r="12" spans="1:6" ht="18.75" x14ac:dyDescent="0.25">
      <c r="A12" s="400" t="s">
        <v>81</v>
      </c>
      <c r="B12" s="409" t="s">
        <v>349</v>
      </c>
      <c r="C12" s="412" t="s">
        <v>351</v>
      </c>
      <c r="D12" s="412" t="s">
        <v>351</v>
      </c>
      <c r="E12" s="412" t="s">
        <v>351</v>
      </c>
      <c r="F12" s="412" t="s">
        <v>351</v>
      </c>
    </row>
    <row r="13" spans="1:6" ht="18.75" x14ac:dyDescent="0.25">
      <c r="A13" s="401"/>
      <c r="B13" s="411" t="s">
        <v>350</v>
      </c>
      <c r="C13" s="414" t="s">
        <v>352</v>
      </c>
      <c r="D13" s="414" t="s">
        <v>352</v>
      </c>
      <c r="E13" s="414" t="s">
        <v>352</v>
      </c>
      <c r="F13" s="414" t="s">
        <v>352</v>
      </c>
    </row>
    <row r="14" spans="1:6" ht="18.75" x14ac:dyDescent="0.25">
      <c r="A14" s="399" t="s">
        <v>83</v>
      </c>
      <c r="B14" s="399" t="s">
        <v>353</v>
      </c>
      <c r="C14" s="399" t="s">
        <v>353</v>
      </c>
      <c r="D14" s="399" t="s">
        <v>353</v>
      </c>
      <c r="E14" s="399" t="s">
        <v>353</v>
      </c>
      <c r="F14" s="399" t="s">
        <v>353</v>
      </c>
    </row>
    <row r="15" spans="1:6" ht="18.75" x14ac:dyDescent="0.25">
      <c r="A15" s="399" t="s">
        <v>86</v>
      </c>
      <c r="B15" s="404"/>
      <c r="C15" s="399" t="s">
        <v>354</v>
      </c>
      <c r="D15" s="399" t="s">
        <v>355</v>
      </c>
      <c r="E15" s="399" t="s">
        <v>355</v>
      </c>
      <c r="F15" s="399" t="s">
        <v>355</v>
      </c>
    </row>
    <row r="16" spans="1:6" ht="18.75" x14ac:dyDescent="0.25">
      <c r="A16" s="400" t="s">
        <v>88</v>
      </c>
      <c r="B16" s="412" t="s">
        <v>356</v>
      </c>
      <c r="C16" s="412" t="s">
        <v>356</v>
      </c>
      <c r="D16" s="421" t="s">
        <v>356</v>
      </c>
      <c r="E16" s="412" t="s">
        <v>356</v>
      </c>
      <c r="F16" s="412" t="s">
        <v>356</v>
      </c>
    </row>
    <row r="17" spans="1:6" ht="18.75" x14ac:dyDescent="0.25">
      <c r="A17" s="401"/>
      <c r="B17" s="414" t="s">
        <v>357</v>
      </c>
      <c r="C17" s="414" t="s">
        <v>357</v>
      </c>
      <c r="D17" s="422" t="s">
        <v>357</v>
      </c>
      <c r="E17" s="414" t="s">
        <v>357</v>
      </c>
      <c r="F17" s="414" t="s">
        <v>357</v>
      </c>
    </row>
    <row r="18" spans="1:6" ht="18.75" x14ac:dyDescent="0.25">
      <c r="A18" s="399" t="s">
        <v>90</v>
      </c>
      <c r="B18" s="386"/>
      <c r="C18" s="399" t="s">
        <v>358</v>
      </c>
      <c r="D18" s="386"/>
      <c r="E18" s="386"/>
      <c r="F18" s="386"/>
    </row>
    <row r="19" spans="1:6" ht="18.75" x14ac:dyDescent="0.25">
      <c r="A19" s="399" t="s">
        <v>91</v>
      </c>
      <c r="B19" s="386"/>
      <c r="C19" s="399" t="s">
        <v>359</v>
      </c>
      <c r="D19" s="399" t="s">
        <v>359</v>
      </c>
      <c r="E19" s="399" t="s">
        <v>359</v>
      </c>
      <c r="F19" s="399" t="s">
        <v>359</v>
      </c>
    </row>
    <row r="20" spans="1:6" ht="18.75" x14ac:dyDescent="0.25">
      <c r="A20" s="399" t="s">
        <v>95</v>
      </c>
      <c r="B20" s="404"/>
      <c r="C20" s="399" t="s">
        <v>360</v>
      </c>
      <c r="D20" s="399" t="s">
        <v>360</v>
      </c>
      <c r="E20" s="399" t="s">
        <v>360</v>
      </c>
      <c r="F20" s="399" t="s">
        <v>360</v>
      </c>
    </row>
    <row r="21" spans="1:6" ht="18.75" x14ac:dyDescent="0.25">
      <c r="A21" s="399" t="s">
        <v>97</v>
      </c>
      <c r="B21" s="399" t="s">
        <v>361</v>
      </c>
      <c r="C21" s="399" t="s">
        <v>362</v>
      </c>
      <c r="D21" s="399" t="s">
        <v>362</v>
      </c>
      <c r="E21" s="399" t="s">
        <v>362</v>
      </c>
      <c r="F21" s="399" t="s">
        <v>362</v>
      </c>
    </row>
    <row r="22" spans="1:6" ht="18.75" x14ac:dyDescent="0.25">
      <c r="A22" s="399" t="s">
        <v>98</v>
      </c>
      <c r="B22" s="399" t="s">
        <v>363</v>
      </c>
      <c r="C22" s="386"/>
      <c r="D22" s="386"/>
      <c r="E22" s="386"/>
      <c r="F22" s="386"/>
    </row>
    <row r="23" spans="1:6" ht="18.75" x14ac:dyDescent="0.25">
      <c r="A23" s="399" t="s">
        <v>99</v>
      </c>
      <c r="B23" s="386"/>
      <c r="C23" s="399" t="s">
        <v>364</v>
      </c>
      <c r="D23" s="399" t="s">
        <v>364</v>
      </c>
      <c r="E23" s="399" t="s">
        <v>364</v>
      </c>
      <c r="F23" s="399" t="s">
        <v>364</v>
      </c>
    </row>
    <row r="24" spans="1:6" ht="18.75" x14ac:dyDescent="0.25">
      <c r="A24" s="400" t="s">
        <v>103</v>
      </c>
      <c r="B24" s="423" t="s">
        <v>365</v>
      </c>
      <c r="C24" s="423" t="s">
        <v>366</v>
      </c>
      <c r="D24" s="423" t="s">
        <v>367</v>
      </c>
      <c r="E24" s="423" t="s">
        <v>368</v>
      </c>
      <c r="F24" s="412" t="s">
        <v>369</v>
      </c>
    </row>
    <row r="25" spans="1:6" ht="18.75" x14ac:dyDescent="0.25">
      <c r="A25" s="401"/>
      <c r="B25" s="423"/>
      <c r="C25" s="423"/>
      <c r="D25" s="423"/>
      <c r="E25" s="423"/>
      <c r="F25" s="414" t="s">
        <v>370</v>
      </c>
    </row>
    <row r="26" spans="1:6" ht="18.75" x14ac:dyDescent="0.25">
      <c r="A26" s="399" t="s">
        <v>107</v>
      </c>
      <c r="B26" s="399" t="s">
        <v>371</v>
      </c>
      <c r="C26" s="399" t="s">
        <v>372</v>
      </c>
      <c r="D26" s="399" t="s">
        <v>372</v>
      </c>
      <c r="E26" s="399" t="s">
        <v>372</v>
      </c>
      <c r="F26" s="399" t="s">
        <v>372</v>
      </c>
    </row>
    <row r="27" spans="1:6" ht="18.75" x14ac:dyDescent="0.25">
      <c r="A27" s="399" t="s">
        <v>112</v>
      </c>
      <c r="B27" s="386"/>
      <c r="C27" s="399" t="s">
        <v>373</v>
      </c>
      <c r="D27" s="399" t="s">
        <v>373</v>
      </c>
      <c r="E27" s="399" t="s">
        <v>373</v>
      </c>
      <c r="F27" s="399" t="s">
        <v>373</v>
      </c>
    </row>
    <row r="28" spans="1:6" ht="18.75" x14ac:dyDescent="0.25">
      <c r="A28" s="402" t="s">
        <v>113</v>
      </c>
      <c r="B28" s="424" t="s">
        <v>374</v>
      </c>
      <c r="C28" s="425" t="s">
        <v>376</v>
      </c>
      <c r="D28" s="397" t="s">
        <v>376</v>
      </c>
      <c r="E28" s="426" t="s">
        <v>376</v>
      </c>
      <c r="F28" s="427" t="s">
        <v>376</v>
      </c>
    </row>
    <row r="29" spans="1:6" ht="18.75" x14ac:dyDescent="0.25">
      <c r="A29" s="402"/>
      <c r="B29" s="424" t="s">
        <v>375</v>
      </c>
      <c r="C29" s="425"/>
      <c r="D29" s="397"/>
      <c r="E29" s="426"/>
      <c r="F29" s="427" t="s">
        <v>377</v>
      </c>
    </row>
    <row r="30" spans="1:6" ht="18.75" x14ac:dyDescent="0.25">
      <c r="A30" s="400" t="s">
        <v>116</v>
      </c>
      <c r="B30" s="409" t="s">
        <v>378</v>
      </c>
      <c r="C30" s="428" t="s">
        <v>378</v>
      </c>
      <c r="D30" s="412" t="s">
        <v>378</v>
      </c>
      <c r="E30" s="412" t="s">
        <v>378</v>
      </c>
      <c r="F30" s="429" t="s">
        <v>378</v>
      </c>
    </row>
    <row r="31" spans="1:6" ht="18.75" x14ac:dyDescent="0.25">
      <c r="A31" s="403"/>
      <c r="B31" s="410" t="s">
        <v>379</v>
      </c>
      <c r="C31" s="430" t="s">
        <v>380</v>
      </c>
      <c r="D31" s="413" t="s">
        <v>380</v>
      </c>
      <c r="E31" s="413" t="s">
        <v>380</v>
      </c>
      <c r="F31" s="427" t="s">
        <v>380</v>
      </c>
    </row>
    <row r="32" spans="1:6" ht="18.75" x14ac:dyDescent="0.25">
      <c r="A32" s="403"/>
      <c r="B32" s="387"/>
      <c r="C32" s="430" t="s">
        <v>381</v>
      </c>
      <c r="D32" s="413" t="s">
        <v>381</v>
      </c>
      <c r="E32" s="413" t="s">
        <v>381</v>
      </c>
      <c r="F32" s="427" t="s">
        <v>381</v>
      </c>
    </row>
    <row r="33" spans="1:6" ht="18.75" x14ac:dyDescent="0.25">
      <c r="A33" s="403"/>
      <c r="B33" s="387"/>
      <c r="C33" s="430" t="s">
        <v>382</v>
      </c>
      <c r="D33" s="413" t="s">
        <v>382</v>
      </c>
      <c r="E33" s="413" t="s">
        <v>382</v>
      </c>
      <c r="F33" s="427" t="s">
        <v>382</v>
      </c>
    </row>
    <row r="34" spans="1:6" ht="18.75" x14ac:dyDescent="0.25">
      <c r="A34" s="401"/>
      <c r="B34" s="388"/>
      <c r="C34" s="431" t="s">
        <v>383</v>
      </c>
      <c r="D34" s="414" t="s">
        <v>384</v>
      </c>
      <c r="E34" s="414" t="s">
        <v>385</v>
      </c>
      <c r="F34" s="385"/>
    </row>
    <row r="35" spans="1:6" ht="18.75" x14ac:dyDescent="0.25">
      <c r="A35" s="399" t="s">
        <v>118</v>
      </c>
      <c r="B35" s="404"/>
      <c r="C35" s="399" t="s">
        <v>386</v>
      </c>
      <c r="D35" s="386"/>
      <c r="E35" s="386"/>
      <c r="F35" s="386"/>
    </row>
    <row r="36" spans="1:6" ht="18.75" customHeight="1" x14ac:dyDescent="0.25">
      <c r="A36" s="404" t="s">
        <v>119</v>
      </c>
      <c r="B36" s="404"/>
      <c r="C36" s="412" t="s">
        <v>387</v>
      </c>
      <c r="D36" s="390"/>
      <c r="E36" s="390"/>
      <c r="F36" s="390"/>
    </row>
    <row r="37" spans="1:6" ht="18.75" x14ac:dyDescent="0.25">
      <c r="A37" s="405" t="s">
        <v>388</v>
      </c>
      <c r="B37" s="432" t="s">
        <v>389</v>
      </c>
      <c r="C37" s="433" t="s">
        <v>390</v>
      </c>
      <c r="D37" s="434" t="s">
        <v>390</v>
      </c>
      <c r="E37" s="434" t="s">
        <v>390</v>
      </c>
      <c r="F37" s="435" t="s">
        <v>390</v>
      </c>
    </row>
    <row r="38" spans="1:6" ht="18.75" x14ac:dyDescent="0.25">
      <c r="A38" s="405"/>
      <c r="B38" s="432"/>
      <c r="C38" s="436" t="s">
        <v>391</v>
      </c>
      <c r="D38" s="437" t="s">
        <v>397</v>
      </c>
      <c r="E38" s="437" t="s">
        <v>397</v>
      </c>
      <c r="F38" s="438" t="s">
        <v>397</v>
      </c>
    </row>
    <row r="39" spans="1:6" ht="18.75" x14ac:dyDescent="0.25">
      <c r="A39" s="405"/>
      <c r="B39" s="432"/>
      <c r="C39" s="436" t="s">
        <v>392</v>
      </c>
      <c r="D39" s="437" t="s">
        <v>398</v>
      </c>
      <c r="E39" s="393"/>
      <c r="F39" s="391"/>
    </row>
    <row r="40" spans="1:6" ht="18.75" x14ac:dyDescent="0.25">
      <c r="A40" s="405"/>
      <c r="B40" s="432"/>
      <c r="C40" s="436" t="s">
        <v>393</v>
      </c>
      <c r="D40" s="393"/>
      <c r="E40" s="393"/>
      <c r="F40" s="391"/>
    </row>
    <row r="41" spans="1:6" ht="18.75" x14ac:dyDescent="0.25">
      <c r="A41" s="405"/>
      <c r="B41" s="432"/>
      <c r="C41" s="436" t="s">
        <v>394</v>
      </c>
      <c r="D41" s="393"/>
      <c r="E41" s="393"/>
      <c r="F41" s="391"/>
    </row>
    <row r="42" spans="1:6" ht="18.75" x14ac:dyDescent="0.25">
      <c r="A42" s="405"/>
      <c r="B42" s="432"/>
      <c r="C42" s="436" t="s">
        <v>395</v>
      </c>
      <c r="D42" s="393"/>
      <c r="E42" s="393"/>
      <c r="F42" s="391"/>
    </row>
    <row r="43" spans="1:6" ht="18.75" x14ac:dyDescent="0.25">
      <c r="A43" s="405"/>
      <c r="B43" s="432"/>
      <c r="C43" s="439" t="s">
        <v>396</v>
      </c>
      <c r="D43" s="394"/>
      <c r="E43" s="394"/>
      <c r="F43" s="392"/>
    </row>
  </sheetData>
  <mergeCells count="22">
    <mergeCell ref="A2:A4"/>
    <mergeCell ref="A6:A8"/>
    <mergeCell ref="B6:B8"/>
    <mergeCell ref="A10:A11"/>
    <mergeCell ref="B10:B11"/>
    <mergeCell ref="E28:E29"/>
    <mergeCell ref="A30:A34"/>
    <mergeCell ref="E10:E11"/>
    <mergeCell ref="F10:F11"/>
    <mergeCell ref="A12:A13"/>
    <mergeCell ref="A16:A17"/>
    <mergeCell ref="A24:A25"/>
    <mergeCell ref="B24:B25"/>
    <mergeCell ref="C24:C25"/>
    <mergeCell ref="D24:D25"/>
    <mergeCell ref="E24:E25"/>
    <mergeCell ref="D10:D11"/>
    <mergeCell ref="A37:A43"/>
    <mergeCell ref="B37:B43"/>
    <mergeCell ref="A28:A29"/>
    <mergeCell ref="C28:C29"/>
    <mergeCell ref="D28:D29"/>
  </mergeCells>
  <printOptions horizontalCentered="1"/>
  <pageMargins left="0.98425196850393704" right="0.74803149606299213" top="0.98425196850393704" bottom="0.74803149606299213" header="0.5" footer="0.5"/>
  <pageSetup paperSize="9" scale="47" fitToHeight="12" orientation="landscape" r:id="rId1"/>
  <headerFooter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2BAB-B79B-4751-9C7E-183F10925C45}">
  <dimension ref="A1:E106"/>
  <sheetViews>
    <sheetView view="pageBreakPreview" topLeftCell="A85" zoomScale="60" zoomScaleNormal="100" workbookViewId="0">
      <selection activeCell="E104" sqref="E104"/>
    </sheetView>
  </sheetViews>
  <sheetFormatPr defaultColWidth="63" defaultRowHeight="21" x14ac:dyDescent="0.25"/>
  <cols>
    <col min="1" max="1" width="61.7109375" style="61" bestFit="1" customWidth="1"/>
    <col min="2" max="2" width="53.140625" style="115" bestFit="1" customWidth="1"/>
    <col min="3" max="3" width="5.140625" style="116" hidden="1" customWidth="1"/>
    <col min="4" max="4" width="5.85546875" style="116" bestFit="1" customWidth="1"/>
    <col min="5" max="5" width="83.28515625" style="117" customWidth="1"/>
    <col min="6" max="6" width="12.85546875" style="61" customWidth="1"/>
    <col min="7" max="16384" width="63" style="61"/>
  </cols>
  <sheetData>
    <row r="1" spans="1:5" ht="20.25" x14ac:dyDescent="0.25">
      <c r="A1" s="369" t="s">
        <v>137</v>
      </c>
      <c r="B1" s="381" t="s">
        <v>0</v>
      </c>
      <c r="C1" s="103"/>
      <c r="D1" s="103"/>
      <c r="E1" s="104" t="s">
        <v>138</v>
      </c>
    </row>
    <row r="2" spans="1:5" ht="40.5" customHeight="1" x14ac:dyDescent="0.25">
      <c r="A2" s="260" t="s">
        <v>201</v>
      </c>
      <c r="B2" s="378" t="s">
        <v>282</v>
      </c>
      <c r="C2" s="105">
        <f>โครงการเรียงกลยุทธ์!C45</f>
        <v>43</v>
      </c>
      <c r="D2" s="105">
        <v>1</v>
      </c>
      <c r="E2" s="106" t="str">
        <f>โครงการเรียงกลยุทธ์!D45</f>
        <v xml:space="preserve">โครงการจัดทำแผนการพัฒนาโครงสร้างพื้นฐานของมหาวิทยาลัยแม่โจ้รองรับการขยายตัวของฟาร์มอัจฉริยะ </v>
      </c>
    </row>
    <row r="3" spans="1:5" ht="20.25" x14ac:dyDescent="0.25">
      <c r="A3" s="261"/>
      <c r="B3" s="379"/>
      <c r="C3" s="107">
        <f>โครงการเรียงกลยุทธ์!C46</f>
        <v>44</v>
      </c>
      <c r="D3" s="107">
        <v>2</v>
      </c>
      <c r="E3" s="108" t="str">
        <f>โครงการเรียงกลยุทธ์!D46</f>
        <v xml:space="preserve">โครงการปรับปรุงโครงสร้างพื้นฐานของมหาวิทยาลัยแม่โจ้รองรับการขยายตัวของฟาร์มอัจฉริยะ </v>
      </c>
    </row>
    <row r="4" spans="1:5" ht="20.25" x14ac:dyDescent="0.25">
      <c r="A4" s="261"/>
      <c r="B4" s="380"/>
      <c r="C4" s="107">
        <f>โครงการเรียงกลยุทธ์!C47</f>
        <v>45</v>
      </c>
      <c r="D4" s="107">
        <v>3</v>
      </c>
      <c r="E4" s="108" t="str">
        <f>โครงการเรียงกลยุทธ์!D47</f>
        <v xml:space="preserve">โครงการวิจัยพัฒนานวัตกรรมเทคโนโลยีเพื่อการเกษตร </v>
      </c>
    </row>
    <row r="5" spans="1:5" ht="40.5" x14ac:dyDescent="0.25">
      <c r="A5" s="261"/>
      <c r="B5" s="379" t="s">
        <v>283</v>
      </c>
      <c r="C5" s="109">
        <f>โครงการเรียงกลยุทธ์!C56</f>
        <v>54</v>
      </c>
      <c r="D5" s="105">
        <v>4</v>
      </c>
      <c r="E5" s="95" t="str">
        <f>โครงการเรียงกลยุทธ์!D56</f>
        <v xml:space="preserve">โครงการจัดทำแผนพัฒนาหลักสูตรการเรียนรู้ตลอดวิชาการสำหรับการพัฒนาทักษะสมัยใหม่แบบเปิดสำหรับสังคม </v>
      </c>
    </row>
    <row r="6" spans="1:5" ht="40.5" x14ac:dyDescent="0.25">
      <c r="A6" s="375"/>
      <c r="B6" s="379"/>
      <c r="C6" s="110">
        <f>โครงการเรียงกลยุทธ์!C57</f>
        <v>55</v>
      </c>
      <c r="D6" s="107">
        <v>5</v>
      </c>
      <c r="E6" s="75" t="str">
        <f>โครงการเรียงกลยุทธ์!D57</f>
        <v xml:space="preserve">โครงการระบบจัดการเรียนรู้ตลอดวิชาการสำหรับการพัฒนาทักษะสมัยใหม่แบบเปิดสำหรับสังคม (Microsoft Community Training for Cloud MOOC) </v>
      </c>
    </row>
    <row r="7" spans="1:5" ht="20.25" x14ac:dyDescent="0.25">
      <c r="A7" s="375"/>
      <c r="B7" s="380"/>
      <c r="C7" s="110">
        <f>โครงการเรียงกลยุทธ์!C58</f>
        <v>56</v>
      </c>
      <c r="D7" s="107">
        <v>6</v>
      </c>
      <c r="E7" s="75" t="str">
        <f>โครงการเรียงกลยุทธ์!D58</f>
        <v xml:space="preserve">กิจกรรมเผยแพร่ Digital Content </v>
      </c>
    </row>
    <row r="8" spans="1:5" ht="40.5" x14ac:dyDescent="0.25">
      <c r="A8" s="375"/>
      <c r="B8" s="379" t="s">
        <v>284</v>
      </c>
      <c r="C8" s="105">
        <f>โครงการเรียงกลยุทธ์!C59</f>
        <v>57</v>
      </c>
      <c r="D8" s="105">
        <v>7</v>
      </c>
      <c r="E8" s="106" t="str">
        <f>โครงการเรียงกลยุทธ์!D59</f>
        <v xml:space="preserve">โครงการจัดทำแผนการพัฒนาโครงสร้างพื้นฐานของมหาวิทยาลัยแม่โจ้รองรับการพัฒนา Product/Service Champion </v>
      </c>
    </row>
    <row r="9" spans="1:5" ht="40.5" x14ac:dyDescent="0.25">
      <c r="A9" s="375"/>
      <c r="B9" s="379"/>
      <c r="C9" s="107">
        <f>โครงการเรียงกลยุทธ์!C60</f>
        <v>58</v>
      </c>
      <c r="D9" s="107">
        <v>8</v>
      </c>
      <c r="E9" s="108" t="str">
        <f>โครงการเรียงกลยุทธ์!D60</f>
        <v xml:space="preserve">โครงการปรับปรุงโครงสร้างพื้นฐานของมหาวิทยาลัยแม่โจ้รองรับการพัฒนาต้นแบบผลิตภัณฑ์หรือบริการ Product/Service Champion </v>
      </c>
    </row>
    <row r="10" spans="1:5" ht="20.25" x14ac:dyDescent="0.25">
      <c r="A10" s="375"/>
      <c r="B10" s="380"/>
      <c r="C10" s="107">
        <f>โครงการเรียงกลยุทธ์!C61</f>
        <v>59</v>
      </c>
      <c r="D10" s="107">
        <v>9</v>
      </c>
      <c r="E10" s="108" t="str">
        <f>โครงการเรียงกลยุทธ์!D61</f>
        <v>โครงการอบรมเทคโนโลยีดิจิทัล สนับสนุนการพัฒนา Product/Service Champion</v>
      </c>
    </row>
    <row r="11" spans="1:5" ht="20.25" x14ac:dyDescent="0.25">
      <c r="A11" s="375"/>
      <c r="B11" s="379" t="s">
        <v>285</v>
      </c>
      <c r="C11" s="109">
        <f>โครงการเรียงกลยุทธ์!C62</f>
        <v>60</v>
      </c>
      <c r="D11" s="118">
        <v>10</v>
      </c>
      <c r="E11" s="95" t="str">
        <f>โครงการเรียงกลยุทธ์!D62</f>
        <v>โครงการวางแผนการพัฒนา Technology Reach Level (Learning Innovation)</v>
      </c>
    </row>
    <row r="12" spans="1:5" ht="20.25" x14ac:dyDescent="0.25">
      <c r="A12" s="375"/>
      <c r="B12" s="379"/>
      <c r="C12" s="110">
        <f>โครงการเรียงกลยุทธ์!C63</f>
        <v>61</v>
      </c>
      <c r="D12" s="119">
        <v>11</v>
      </c>
      <c r="E12" s="75" t="str">
        <f>โครงการเรียงกลยุทธ์!D63</f>
        <v>โครงการจัดทำและรวมรวมบทความวารสารแม่โจ้เทคโนโลยีสารสนเทศ มหาวิทยาลัยแม่โจ้</v>
      </c>
    </row>
    <row r="13" spans="1:5" ht="20.25" x14ac:dyDescent="0.25">
      <c r="A13" s="375"/>
      <c r="B13" s="379"/>
      <c r="C13" s="110">
        <f>โครงการเรียงกลยุทธ์!C64</f>
        <v>62</v>
      </c>
      <c r="D13" s="119">
        <v>12</v>
      </c>
      <c r="E13" s="75" t="str">
        <f>โครงการเรียงกลยุทธ์!D64</f>
        <v>โครงการพัฒนาสื่อและเทคโนโลยีดิจิทัลเพื่อการศึกษาและการเรียนรู้ตลอดชีวิต (MJU MOOC)</v>
      </c>
    </row>
    <row r="14" spans="1:5" ht="20.25" x14ac:dyDescent="0.25">
      <c r="A14" s="375"/>
      <c r="B14" s="379"/>
      <c r="C14" s="110">
        <f>โครงการเรียงกลยุทธ์!C65</f>
        <v>63</v>
      </c>
      <c r="D14" s="119">
        <v>13</v>
      </c>
      <c r="E14" s="75" t="str">
        <f>โครงการเรียงกลยุทธ์!D65</f>
        <v xml:space="preserve">โครงการพัฒนา(จัดหา) ระบบประมวลผลระดับสูงสำหรับงานวิจัย </v>
      </c>
    </row>
    <row r="15" spans="1:5" ht="20.25" x14ac:dyDescent="0.25">
      <c r="A15" s="375"/>
      <c r="B15" s="380"/>
      <c r="C15" s="111">
        <f>โครงการเรียงกลยุทธ์!C66</f>
        <v>64</v>
      </c>
      <c r="D15" s="119">
        <v>14</v>
      </c>
      <c r="E15" s="75" t="str">
        <f>โครงการเรียงกลยุทธ์!D66</f>
        <v>กิจกรรมเผยแพร่องค์ความรู้เผยแพร่ออนไลน์</v>
      </c>
    </row>
    <row r="16" spans="1:5" ht="20.25" x14ac:dyDescent="0.25">
      <c r="A16" s="375"/>
      <c r="B16" s="379" t="s">
        <v>286</v>
      </c>
      <c r="C16" s="109">
        <f>โครงการเรียงกลยุทธ์!C81</f>
        <v>79</v>
      </c>
      <c r="D16" s="118">
        <v>15</v>
      </c>
      <c r="E16" s="95" t="str">
        <f>โครงการเรียงกลยุทธ์!D81</f>
        <v>กิจกรรมรวบรวมผู้เชี่ยวชาญ</v>
      </c>
    </row>
    <row r="17" spans="1:5" ht="20.25" x14ac:dyDescent="0.25">
      <c r="A17" s="375"/>
      <c r="B17" s="379"/>
      <c r="C17" s="110">
        <f>โครงการเรียงกลยุทธ์!C82</f>
        <v>80</v>
      </c>
      <c r="D17" s="119">
        <v>16</v>
      </c>
      <c r="E17" s="75" t="str">
        <f>โครงการเรียงกลยุทธ์!D82</f>
        <v>โครงการพบปะผู้เชี่ยวชาญ ฐานเรียนรู้</v>
      </c>
    </row>
    <row r="18" spans="1:5" ht="20.25" x14ac:dyDescent="0.25">
      <c r="A18" s="375"/>
      <c r="B18" s="379"/>
      <c r="C18" s="110">
        <f>โครงการเรียงกลยุทธ์!C83</f>
        <v>81</v>
      </c>
      <c r="D18" s="119">
        <v>17</v>
      </c>
      <c r="E18" s="75" t="str">
        <f>โครงการเรียงกลยุทธ์!D65</f>
        <v xml:space="preserve">โครงการพัฒนา(จัดหา) ระบบประมวลผลระดับสูงสำหรับงานวิจัย </v>
      </c>
    </row>
    <row r="19" spans="1:5" ht="20.25" x14ac:dyDescent="0.25">
      <c r="A19" s="375"/>
      <c r="B19" s="380"/>
      <c r="C19" s="111">
        <f>โครงการเรียงกลยุทธ์!C84</f>
        <v>82</v>
      </c>
      <c r="D19" s="119">
        <v>18</v>
      </c>
      <c r="E19" s="75" t="str">
        <f>โครงการเรียงกลยุทธ์!D83</f>
        <v>กิจกรรมเผยแพร่องค์ความรู้เผยแพร่ออนไลน์</v>
      </c>
    </row>
    <row r="20" spans="1:5" ht="40.5" x14ac:dyDescent="0.25">
      <c r="A20" s="375"/>
      <c r="B20" s="379" t="s">
        <v>287</v>
      </c>
      <c r="C20" s="109">
        <f>โครงการเรียงกลยุทธ์!C89</f>
        <v>87</v>
      </c>
      <c r="D20" s="118">
        <v>19</v>
      </c>
      <c r="E20" s="112" t="str">
        <f>โครงการเรียงกลยุทธ์!D89</f>
        <v>โครงการวางแผนพัฒนาปแบบการเรียนการสอนรูปแบบใหม่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v>
      </c>
    </row>
    <row r="21" spans="1:5" ht="20.25" x14ac:dyDescent="0.25">
      <c r="A21" s="375"/>
      <c r="B21" s="379"/>
      <c r="C21" s="110">
        <f>โครงการเรียงกลยุทธ์!C90</f>
        <v>88</v>
      </c>
      <c r="D21" s="119">
        <v>20</v>
      </c>
      <c r="E21" s="113" t="str">
        <f>โครงการเรียงกลยุทธ์!D90</f>
        <v>โครงการสิทธิ์การใช้ซอฟต์แวร์สำหรับสถาบันการศึกษา (Microsoft Campus License)</v>
      </c>
    </row>
    <row r="22" spans="1:5" ht="40.5" x14ac:dyDescent="0.25">
      <c r="A22" s="375"/>
      <c r="B22" s="379"/>
      <c r="C22" s="110">
        <f>โครงการเรียงกลยุทธ์!C91</f>
        <v>89</v>
      </c>
      <c r="D22" s="119">
        <v>21</v>
      </c>
      <c r="E22" s="113" t="str">
        <f>โครงการเรียงกลยุทธ์!D91</f>
        <v>โครงการซอฟต์แวร์ลิขสิทธิ์สำหรับการเรียนการสอน การวิจัย และการสนับสนุนการทำงานในมหาวิทยาลัย</v>
      </c>
    </row>
    <row r="23" spans="1:5" ht="40.5" x14ac:dyDescent="0.25">
      <c r="A23" s="375"/>
      <c r="B23" s="379"/>
      <c r="C23" s="110">
        <f>โครงการเรียงกลยุทธ์!C92</f>
        <v>90</v>
      </c>
      <c r="D23" s="119">
        <v>22</v>
      </c>
      <c r="E23" s="113" t="str">
        <f>โครงการเรียงกลยุทธ์!D92</f>
        <v>โครงการเพิ่มประสิทธิภาพระบบห้อง Studio เพื่อรองรับการให้บริการการเรียนการสอนการประชุมแบบ Virtualization สำหรับอาจารย์และนักศึกษา</v>
      </c>
    </row>
    <row r="24" spans="1:5" ht="20.25" x14ac:dyDescent="0.25">
      <c r="A24" s="375"/>
      <c r="B24" s="379"/>
      <c r="C24" s="110">
        <f>โครงการเรียงกลยุทธ์!C93</f>
        <v>91</v>
      </c>
      <c r="D24" s="119">
        <v>23</v>
      </c>
      <c r="E24" s="113" t="str">
        <f>โครงการเรียงกลยุทธ์!D93</f>
        <v xml:space="preserve">โครงการระบบจัดการสอบวัดความรู้ในรูปแบบดิจิทัล (Digital Assessment Platform) </v>
      </c>
    </row>
    <row r="25" spans="1:5" ht="40.5" x14ac:dyDescent="0.25">
      <c r="A25" s="375"/>
      <c r="B25" s="379"/>
      <c r="C25" s="110">
        <f>โครงการเรียงกลยุทธ์!C94</f>
        <v>92</v>
      </c>
      <c r="D25" s="119">
        <v>24</v>
      </c>
      <c r="E25" s="113" t="str">
        <f>โครงการเรียงกลยุทธ์!D94</f>
        <v>โครงการระบบจัดการเรียนรู้ประสิทธิภาพสูงสำหรับการเรียนการสอนแบบผสมผสานที่ยืดหยุ่นและปรับเปลี่ยนได้ (Hy Flex Learning Platform)</v>
      </c>
    </row>
    <row r="26" spans="1:5" ht="40.5" x14ac:dyDescent="0.25">
      <c r="A26" s="375"/>
      <c r="B26" s="379"/>
      <c r="C26" s="110">
        <f>โครงการเรียงกลยุทธ์!C95</f>
        <v>93</v>
      </c>
      <c r="D26" s="119">
        <v>25</v>
      </c>
      <c r="E26" s="113" t="str">
        <f>โครงการเรียงกลยุทธ์!D95</f>
        <v>โครงการระบบจัดการเรียนการสอนในรูปแบบห้องปฏิบัติการเสมือน (Virtual) สำหรับการเรียนรูปในรูปแบบผสมผสานและยืดหยุ่น (Hy Flex Learning)</v>
      </c>
    </row>
    <row r="27" spans="1:5" ht="40.5" x14ac:dyDescent="0.25">
      <c r="A27" s="375"/>
      <c r="B27" s="379"/>
      <c r="C27" s="110">
        <f>โครงการเรียงกลยุทธ์!C96</f>
        <v>94</v>
      </c>
      <c r="D27" s="119">
        <v>26</v>
      </c>
      <c r="E27" s="113" t="str">
        <f>โครงการเรียงกลยุทธ์!D96</f>
        <v>โครงการปรับปรุงระบบให้บริการข้อมูลศูนย์กลางของมหาวิทยาลัยแม่โจ้ เพื่อรองรับการเรียนการสอนแบบไฮบริด</v>
      </c>
    </row>
    <row r="28" spans="1:5" ht="20.25" x14ac:dyDescent="0.25">
      <c r="A28" s="375"/>
      <c r="B28" s="379"/>
      <c r="C28" s="110">
        <f>โครงการเรียงกลยุทธ์!C97</f>
        <v>95</v>
      </c>
      <c r="D28" s="119">
        <v>27</v>
      </c>
      <c r="E28" s="113" t="str">
        <f>โครงการเรียงกลยุทธ์!D97</f>
        <v>โครงการระบบจัดการเรียนรู้ตลอดวิชาการสำหรับการพัฒนาทักษะสมัยใหม่แบบเปิดสำหรับสังคม</v>
      </c>
    </row>
    <row r="29" spans="1:5" ht="40.5" x14ac:dyDescent="0.25">
      <c r="A29" s="371"/>
      <c r="B29" s="379"/>
      <c r="C29" s="111">
        <f>โครงการเรียงกลยุทธ์!C98</f>
        <v>96</v>
      </c>
      <c r="D29" s="120">
        <v>28</v>
      </c>
      <c r="E29" s="377" t="str">
        <f>โครงการเรียงกลยุทธ์!D98</f>
        <v>โครงการพัฒนานวัตกรรมสำหรับการเรียนการสอนการศึกษาตลอด ชีวิต ห้องเรียนอัจฉริยะและสภาพแวดล้อม การสอนและการเรียนรู้รูปแบบใหม่</v>
      </c>
    </row>
    <row r="30" spans="1:5" ht="40.5" x14ac:dyDescent="0.25">
      <c r="A30" s="372"/>
      <c r="B30" s="377"/>
      <c r="C30" s="382">
        <f>โครงการเรียงกลยุทธ์!C99</f>
        <v>97</v>
      </c>
      <c r="D30" s="383">
        <v>29</v>
      </c>
      <c r="E30" s="373" t="str">
        <f>โครงการเรียงกลยุทธ์!D99</f>
        <v>โครงการขยายขอบเขตการให้บริการข้อมูลสารสนเทศมหาวิทยาลัยแม่โจ้เพื่อรองรับการเรียนการสอนแบบไฮบริด</v>
      </c>
    </row>
    <row r="31" spans="1:5" ht="20.25" x14ac:dyDescent="0.25">
      <c r="A31" s="370"/>
      <c r="B31" s="112" t="s">
        <v>288</v>
      </c>
      <c r="C31" s="109">
        <f>โครงการเรียงกลยุทธ์!C100</f>
        <v>98</v>
      </c>
      <c r="D31" s="118">
        <v>30</v>
      </c>
      <c r="E31" s="95" t="str">
        <f>โครงการเรียงกลยุทธ์!D100</f>
        <v>โครงการจัดทำแผน Learning Organization (Digital Academy)</v>
      </c>
    </row>
    <row r="32" spans="1:5" ht="40.5" x14ac:dyDescent="0.25">
      <c r="A32" s="375"/>
      <c r="B32" s="379"/>
      <c r="C32" s="110">
        <f>โครงการเรียงกลยุทธ์!C101</f>
        <v>99</v>
      </c>
      <c r="D32" s="119">
        <v>31</v>
      </c>
      <c r="E32" s="75" t="str">
        <f>โครงการเรียงกลยุทธ์!D101</f>
        <v>โครงการพัฒนาเว็บไซต์เพื่อรวบรวมองค์ความรู้ในการพัฒนาศักยภาพบุคลากร สู่การเป็นองค์กรแห่งการเรียนรู้ (Maejo share&amp;learn)</v>
      </c>
    </row>
    <row r="33" spans="1:5" ht="20.25" x14ac:dyDescent="0.25">
      <c r="A33" s="374"/>
      <c r="B33" s="380"/>
      <c r="C33" s="111">
        <f>โครงการเรียงกลยุทธ์!C102</f>
        <v>100</v>
      </c>
      <c r="D33" s="120">
        <v>32</v>
      </c>
      <c r="E33" s="76" t="str">
        <f>โครงการเรียงกลยุทธ์!D102</f>
        <v>โครงการรวบรวมองค์ความรู้จากผู้เชี่ยวชาญแต่ละแขนง เข้าสู่เว็บไซต์</v>
      </c>
    </row>
    <row r="34" spans="1:5" ht="20.25" x14ac:dyDescent="0.25">
      <c r="A34" s="261" t="s">
        <v>202</v>
      </c>
      <c r="B34" s="378" t="s">
        <v>289</v>
      </c>
      <c r="C34" s="110">
        <f>โครงการเรียงกลยุทธ์!C48</f>
        <v>46</v>
      </c>
      <c r="D34" s="118">
        <v>33</v>
      </c>
      <c r="E34" s="95" t="str">
        <f>โครงการเรียงกลยุทธ์!D48</f>
        <v xml:space="preserve">โครงการจัดทำแผนพัฒนาระบบสารสนเทศเพื่อการขับเคลื่อนแผนยุทธศาสตร์ </v>
      </c>
    </row>
    <row r="35" spans="1:5" ht="40.5" x14ac:dyDescent="0.25">
      <c r="A35" s="261"/>
      <c r="B35" s="379"/>
      <c r="C35" s="110">
        <f>โครงการเรียงกลยุทธ์!C49</f>
        <v>47</v>
      </c>
      <c r="D35" s="119">
        <v>34</v>
      </c>
      <c r="E35" s="75" t="str">
        <f>โครงการเรียงกลยุทธ์!D49</f>
        <v xml:space="preserve">โครงการระบบวิเคราะห์ความคิดเห็นและข่าวสารบนระบบสื่อสังคมออนไลน์เพื่อการพัฒนายุทธศาสตร์ทางด้านการตลาดเพื่อการเกษตรแบบดิจิทัล </v>
      </c>
    </row>
    <row r="36" spans="1:5" ht="20.25" x14ac:dyDescent="0.25">
      <c r="A36" s="261"/>
      <c r="B36" s="379"/>
      <c r="C36" s="110">
        <f>โครงการเรียงกลยุทธ์!C50</f>
        <v>48</v>
      </c>
      <c r="D36" s="119">
        <v>35</v>
      </c>
      <c r="E36" s="75" t="str">
        <f>โครงการเรียงกลยุทธ์!D50</f>
        <v xml:space="preserve">โครงการปรับปรุงและพัฒนาระบบสารสนเทศด้านการขับเคลื่อนแผนและยุทธศาสตร์ </v>
      </c>
    </row>
    <row r="37" spans="1:5" ht="20.25" x14ac:dyDescent="0.25">
      <c r="A37" s="261"/>
      <c r="B37" s="379"/>
      <c r="C37" s="111">
        <f>โครงการเรียงกลยุทธ์!C51</f>
        <v>49</v>
      </c>
      <c r="D37" s="119">
        <v>36</v>
      </c>
      <c r="E37" s="75" t="str">
        <f>โครงการเรียงกลยุทธ์!D51</f>
        <v xml:space="preserve">โครงการสัมมนาระบบสารสนเทศเพื่อการขับเคลื่อนแผนยุทธศาสตร์ </v>
      </c>
    </row>
    <row r="38" spans="1:5" ht="20.25" x14ac:dyDescent="0.25">
      <c r="A38" s="259" t="s">
        <v>203</v>
      </c>
      <c r="B38" s="378" t="s">
        <v>290</v>
      </c>
      <c r="C38" s="109">
        <f>โครงการเรียงกลยุทธ์!C34</f>
        <v>32</v>
      </c>
      <c r="D38" s="118">
        <v>37</v>
      </c>
      <c r="E38" s="95" t="str">
        <f>โครงการเรียงกลยุทธ์!D34</f>
        <v xml:space="preserve">โครงการวิเคราะห์กระบวนงาน เพื่อ Redesign Process </v>
      </c>
    </row>
    <row r="39" spans="1:5" ht="20.25" x14ac:dyDescent="0.25">
      <c r="A39" s="259"/>
      <c r="B39" s="379"/>
      <c r="C39" s="110">
        <f>โครงการเรียงกลยุทธ์!C35</f>
        <v>33</v>
      </c>
      <c r="D39" s="119">
        <v>38</v>
      </c>
      <c r="E39" s="75" t="str">
        <f>โครงการเรียงกลยุทธ์!D35</f>
        <v xml:space="preserve">โครงการเพิ่มประสิทธิภาพระบบตรวจสอบเวลาทำงาน </v>
      </c>
    </row>
    <row r="40" spans="1:5" ht="20.25" x14ac:dyDescent="0.25">
      <c r="A40" s="259"/>
      <c r="B40" s="379"/>
      <c r="C40" s="110">
        <f>โครงการเรียงกลยุทธ์!C36</f>
        <v>34</v>
      </c>
      <c r="D40" s="119">
        <v>39</v>
      </c>
      <c r="E40" s="75" t="str">
        <f>โครงการเรียงกลยุทธ์!D36</f>
        <v xml:space="preserve">โครงการพัฒนาระบบยานพาหนะ </v>
      </c>
    </row>
    <row r="41" spans="1:5" ht="20.25" x14ac:dyDescent="0.25">
      <c r="A41" s="259"/>
      <c r="B41" s="379"/>
      <c r="C41" s="110">
        <f>โครงการเรียงกลยุทธ์!C37</f>
        <v>35</v>
      </c>
      <c r="D41" s="119">
        <v>40</v>
      </c>
      <c r="E41" s="75" t="str">
        <f>โครงการเรียงกลยุทธ์!D37</f>
        <v xml:space="preserve">โครงการเชื่อมต่อระบบ digital Signature กับระบบสารสนเทศเพื่อการบริหารจัดการ </v>
      </c>
    </row>
    <row r="42" spans="1:5" ht="20.25" x14ac:dyDescent="0.25">
      <c r="A42" s="259"/>
      <c r="B42" s="379"/>
      <c r="C42" s="110">
        <f>โครงการเรียงกลยุทธ์!C38</f>
        <v>36</v>
      </c>
      <c r="D42" s="119">
        <v>41</v>
      </c>
      <c r="E42" s="75" t="str">
        <f>โครงการเรียงกลยุทธ์!D38</f>
        <v xml:space="preserve">โครงการพัฒนาระบบเพื่อลดขั้นตอนลดรายจ่าย </v>
      </c>
    </row>
    <row r="43" spans="1:5" ht="20.25" x14ac:dyDescent="0.25">
      <c r="A43" s="259"/>
      <c r="B43" s="380"/>
      <c r="C43" s="111">
        <f>โครงการเรียงกลยุทธ์!C39</f>
        <v>37</v>
      </c>
      <c r="D43" s="119">
        <v>42</v>
      </c>
      <c r="E43" s="75" t="str">
        <f>โครงการเรียงกลยุทธ์!D39</f>
        <v xml:space="preserve">โครงการแลกเปลี่ยนเรียนรู้ระบบสารสนเทศเพื่อลดขั้นตอนการปฏิบัติงาน ลดรายจ่าย </v>
      </c>
    </row>
    <row r="44" spans="1:5" ht="20.25" x14ac:dyDescent="0.25">
      <c r="A44" s="259" t="s">
        <v>204</v>
      </c>
      <c r="B44" s="379" t="s">
        <v>291</v>
      </c>
      <c r="C44" s="110">
        <f>โครงการเรียงกลยุทธ์!C40</f>
        <v>38</v>
      </c>
      <c r="D44" s="118">
        <v>43</v>
      </c>
      <c r="E44" s="95" t="str">
        <f>โครงการเรียงกลยุทธ์!D40</f>
        <v xml:space="preserve">โครงการคัดสรรบริการและระบบการเกษตรที่โดดเด่น </v>
      </c>
    </row>
    <row r="45" spans="1:5" ht="20.25" x14ac:dyDescent="0.25">
      <c r="A45" s="259"/>
      <c r="B45" s="379"/>
      <c r="C45" s="110">
        <f>โครงการเรียงกลยุทธ์!C41</f>
        <v>39</v>
      </c>
      <c r="D45" s="119">
        <v>44</v>
      </c>
      <c r="E45" s="75" t="str">
        <f>โครงการเรียงกลยุทธ์!D41</f>
        <v xml:space="preserve">โครงการจัดสิ่งสนับสนุนเพื่อการวิจัยด้าน Digital Service (Digital Service Work Shop space) </v>
      </c>
    </row>
    <row r="46" spans="1:5" ht="20.25" x14ac:dyDescent="0.25">
      <c r="A46" s="259"/>
      <c r="B46" s="379"/>
      <c r="C46" s="110">
        <f>โครงการเรียงกลยุทธ์!C42</f>
        <v>40</v>
      </c>
      <c r="D46" s="119">
        <v>45</v>
      </c>
      <c r="E46" s="75" t="str">
        <f>โครงการเรียงกลยุทธ์!D42</f>
        <v>โครงการพัฒนาระบบ MJU Digital Services and Trainings</v>
      </c>
    </row>
    <row r="47" spans="1:5" ht="20.25" x14ac:dyDescent="0.25">
      <c r="A47" s="259"/>
      <c r="B47" s="379"/>
      <c r="C47" s="110">
        <f>โครงการเรียงกลยุทธ์!C43</f>
        <v>41</v>
      </c>
      <c r="D47" s="119">
        <v>46</v>
      </c>
      <c r="E47" s="75" t="str">
        <f>โครงการเรียงกลยุทธ์!D43</f>
        <v>โครงการวิจัยพัฒนานวัตกรรม</v>
      </c>
    </row>
    <row r="48" spans="1:5" ht="20.25" x14ac:dyDescent="0.25">
      <c r="A48" s="259"/>
      <c r="B48" s="379"/>
      <c r="C48" s="111">
        <f>โครงการเรียงกลยุทธ์!C44</f>
        <v>42</v>
      </c>
      <c r="D48" s="119">
        <v>47</v>
      </c>
      <c r="E48" s="75" t="str">
        <f>โครงการเรียงกลยุทธ์!D44</f>
        <v xml:space="preserve">โครงการสัมมนา MJU Digital Services &amp; Innovation </v>
      </c>
    </row>
    <row r="49" spans="1:5" ht="20.25" x14ac:dyDescent="0.25">
      <c r="A49" s="259" t="s">
        <v>205</v>
      </c>
      <c r="B49" s="378" t="s">
        <v>292</v>
      </c>
      <c r="C49" s="110">
        <f>โครงการเรียงกลยุทธ์!C67</f>
        <v>65</v>
      </c>
      <c r="D49" s="118">
        <v>48</v>
      </c>
      <c r="E49" s="95" t="str">
        <f>โครงการเรียงกลยุทธ์!D67</f>
        <v>โครงการยกระดับโครงสร้างหน่วยงานดิจิทัลระดับมหาวิทยาลัย</v>
      </c>
    </row>
    <row r="50" spans="1:5" ht="20.25" x14ac:dyDescent="0.25">
      <c r="A50" s="259"/>
      <c r="B50" s="379"/>
      <c r="C50" s="110">
        <f>โครงการเรียงกลยุทธ์!C68</f>
        <v>66</v>
      </c>
      <c r="D50" s="119">
        <v>49</v>
      </c>
      <c r="E50" s="75" t="str">
        <f>โครงการเรียงกลยุทธ์!D68</f>
        <v>โครงการรวบรวมบุคลากรงานดิจิทัล</v>
      </c>
    </row>
    <row r="51" spans="1:5" ht="20.25" x14ac:dyDescent="0.25">
      <c r="A51" s="259"/>
      <c r="B51" s="379"/>
      <c r="C51" s="110">
        <f>โครงการเรียงกลยุทธ์!C69</f>
        <v>67</v>
      </c>
      <c r="D51" s="119">
        <v>50</v>
      </c>
      <c r="E51" s="75" t="str">
        <f>โครงการเรียงกลยุทธ์!D69</f>
        <v>โครงการจัดตั้งหน่วยงานดิจิทัล</v>
      </c>
    </row>
    <row r="52" spans="1:5" ht="20.25" x14ac:dyDescent="0.25">
      <c r="A52" s="259"/>
      <c r="B52" s="379"/>
      <c r="C52" s="111">
        <f>โครงการเรียงกลยุทธ์!C70</f>
        <v>68</v>
      </c>
      <c r="D52" s="119">
        <v>51</v>
      </c>
      <c r="E52" s="75" t="str">
        <f>โครงการเรียงกลยุทธ์!D70</f>
        <v>โครงการ MOU เครือข่ายความร่วมมือ</v>
      </c>
    </row>
    <row r="53" spans="1:5" ht="20.25" x14ac:dyDescent="0.25">
      <c r="A53" s="259"/>
      <c r="B53" s="378" t="s">
        <v>293</v>
      </c>
      <c r="C53" s="110">
        <f>โครงการเรียงกลยุทธ์!C104</f>
        <v>102</v>
      </c>
      <c r="D53" s="118">
        <v>52</v>
      </c>
      <c r="E53" s="95" t="str">
        <f>โครงการเรียงกลยุทธ์!D104</f>
        <v>โครงการจัดทำแผน Digital Integration Management (Digital Ecosystem)</v>
      </c>
    </row>
    <row r="54" spans="1:5" ht="20.25" x14ac:dyDescent="0.25">
      <c r="A54" s="259"/>
      <c r="B54" s="379"/>
      <c r="C54" s="110">
        <f>โครงการเรียงกลยุทธ์!C105</f>
        <v>103</v>
      </c>
      <c r="D54" s="119">
        <v>53</v>
      </c>
      <c r="E54" s="75" t="str">
        <f>โครงการเรียงกลยุทธ์!D105</f>
        <v>โครงการพัฒนาศูนย์ฐานการเรียนรู้ตลอดชีวิต</v>
      </c>
    </row>
    <row r="55" spans="1:5" ht="20.25" x14ac:dyDescent="0.25">
      <c r="A55" s="259"/>
      <c r="B55" s="379"/>
      <c r="C55" s="110">
        <f>โครงการเรียงกลยุทธ์!C106</f>
        <v>104</v>
      </c>
      <c r="D55" s="119">
        <v>54</v>
      </c>
      <c r="E55" s="75" t="str">
        <f>โครงการเรียงกลยุทธ์!D106</f>
        <v xml:space="preserve">กิจกรรม MOU </v>
      </c>
    </row>
    <row r="56" spans="1:5" ht="20.25" x14ac:dyDescent="0.25">
      <c r="A56" s="259"/>
      <c r="B56" s="379"/>
      <c r="C56" s="111">
        <f>โครงการเรียงกลยุทธ์!C107</f>
        <v>105</v>
      </c>
      <c r="D56" s="119">
        <v>55</v>
      </c>
      <c r="E56" s="75" t="str">
        <f>โครงการเรียงกลยุทธ์!D107</f>
        <v xml:space="preserve">กิจกรรมสร้างแบรนด์ </v>
      </c>
    </row>
    <row r="57" spans="1:5" ht="20.25" x14ac:dyDescent="0.25">
      <c r="A57" s="259" t="s">
        <v>206</v>
      </c>
      <c r="B57" s="378" t="s">
        <v>294</v>
      </c>
      <c r="C57" s="109">
        <f>โครงการเรียงกลยุทธ์!C74</f>
        <v>72</v>
      </c>
      <c r="D57" s="118">
        <v>56</v>
      </c>
      <c r="E57" s="95" t="str">
        <f>โครงการเรียงกลยุทธ์!D74</f>
        <v>โครงการจัดทำแผน MJU Dashboard Requirement 3 ระดับชั้น</v>
      </c>
    </row>
    <row r="58" spans="1:5" ht="20.25" x14ac:dyDescent="0.25">
      <c r="A58" s="259"/>
      <c r="B58" s="379"/>
      <c r="C58" s="110">
        <f>โครงการเรียงกลยุทธ์!C75</f>
        <v>73</v>
      </c>
      <c r="D58" s="119">
        <v>57</v>
      </c>
      <c r="E58" s="75" t="str">
        <f>โครงการเรียงกลยุทธ์!D75</f>
        <v xml:space="preserve">โครงการพัฒนาระบบวิเคราะห์และแสดงผลหลายมิติเพื่อต่อยอดงานวิจัยของมหาวิทยาลัยแม่โจ้ </v>
      </c>
    </row>
    <row r="59" spans="1:5" ht="20.25" x14ac:dyDescent="0.25">
      <c r="A59" s="259"/>
      <c r="B59" s="379"/>
      <c r="C59" s="110">
        <f>โครงการเรียงกลยุทธ์!C76</f>
        <v>74</v>
      </c>
      <c r="D59" s="119">
        <v>58</v>
      </c>
      <c r="E59" s="75" t="str">
        <f>โครงการเรียงกลยุทธ์!D76</f>
        <v>โครงการพัฒนาระบบ Datacenter &amp; MJU Dashboard (Dashboard)</v>
      </c>
    </row>
    <row r="60" spans="1:5" ht="20.25" x14ac:dyDescent="0.25">
      <c r="A60" s="260"/>
      <c r="B60" s="379"/>
      <c r="C60" s="111">
        <f>โครงการเรียงกลยุทธ์!C77</f>
        <v>75</v>
      </c>
      <c r="D60" s="119">
        <v>59</v>
      </c>
      <c r="E60" s="75" t="str">
        <f>โครงการเรียงกลยุทธ์!D77</f>
        <v>โครงการสัมมนา Dashboard</v>
      </c>
    </row>
    <row r="61" spans="1:5" ht="20.25" customHeight="1" x14ac:dyDescent="0.25">
      <c r="A61" s="384" t="s">
        <v>207</v>
      </c>
      <c r="B61" s="378" t="s">
        <v>295</v>
      </c>
      <c r="C61" s="109">
        <f>โครงการเรียงกลยุทธ์!C3</f>
        <v>1</v>
      </c>
      <c r="D61" s="118">
        <v>60</v>
      </c>
      <c r="E61" s="95" t="str">
        <f>โครงการเรียงกลยุทธ์!D3</f>
        <v xml:space="preserve">โครงการจัดทำแผน MJU Digital Strategy Plan </v>
      </c>
    </row>
    <row r="62" spans="1:5" ht="20.25" x14ac:dyDescent="0.25">
      <c r="A62" s="375"/>
      <c r="B62" s="379"/>
      <c r="C62" s="110">
        <f>โครงการเรียงกลยุทธ์!C4</f>
        <v>2</v>
      </c>
      <c r="D62" s="119">
        <v>61</v>
      </c>
      <c r="E62" s="75" t="str">
        <f>โครงการเรียงกลยุทธ์!D4</f>
        <v xml:space="preserve">โครงการปรับปรุงห้องศูนย์ข้อมูลกลาง (Datacenter) เพื่อความมั่นคงปลอดภัยของข้อมูลศูนย์กลาง </v>
      </c>
    </row>
    <row r="63" spans="1:5" ht="20.25" x14ac:dyDescent="0.25">
      <c r="A63" s="375"/>
      <c r="B63" s="379"/>
      <c r="C63" s="110">
        <f>โครงการเรียงกลยุทธ์!C5</f>
        <v>3</v>
      </c>
      <c r="D63" s="119">
        <v>62</v>
      </c>
      <c r="E63" s="75" t="str">
        <f>โครงการเรียงกลยุทธ์!D5</f>
        <v xml:space="preserve">โครงการจัดหาโปรแกรมสนับสนุนการทำงานทางภูมิศาสตร์ (GIS) </v>
      </c>
    </row>
    <row r="64" spans="1:5" ht="20.25" x14ac:dyDescent="0.25">
      <c r="A64" s="375"/>
      <c r="B64" s="379"/>
      <c r="C64" s="110">
        <f>โครงการเรียงกลยุทธ์!C6</f>
        <v>4</v>
      </c>
      <c r="D64" s="119">
        <v>63</v>
      </c>
      <c r="E64" s="75" t="str">
        <f>โครงการเรียงกลยุทธ์!D6</f>
        <v>โครงการพัฒนาระบบ MJU datacenter &amp; dashboard  (single Data)</v>
      </c>
    </row>
    <row r="65" spans="1:5" ht="20.25" x14ac:dyDescent="0.25">
      <c r="A65" s="375"/>
      <c r="B65" s="379"/>
      <c r="C65" s="110">
        <f>โครงการเรียงกลยุทธ์!C7</f>
        <v>5</v>
      </c>
      <c r="D65" s="119">
        <v>64</v>
      </c>
      <c r="E65" s="75" t="str">
        <f>โครงการเรียงกลยุทธ์!D7</f>
        <v xml:space="preserve">โครงการพัฒนาระบบสารสนเทศด้านอาคารสถานที่เชื่อมต่อระบบฐานข้อมูลเชิงพื้นที่ </v>
      </c>
    </row>
    <row r="66" spans="1:5" ht="40.5" x14ac:dyDescent="0.25">
      <c r="A66" s="375"/>
      <c r="B66" s="379"/>
      <c r="C66" s="111">
        <f>โครงการเรียงกลยุทธ์!C8</f>
        <v>6</v>
      </c>
      <c r="D66" s="120">
        <v>65</v>
      </c>
      <c r="E66" s="76" t="str">
        <f>โครงการเรียงกลยุทธ์!D8</f>
        <v xml:space="preserve">โครงการปรับปรุงฐานข้อมูลที่ดินและทรัพย์สินรวมถึงโครงสร้างพื้นฐานและสาธารณูปโภคด้วยระบบสารสนเทศภูมิศาสตร์ มหาวิทยาลัยแม่โจ้ (MJU ONE MAP) </v>
      </c>
    </row>
    <row r="67" spans="1:5" ht="20.25" x14ac:dyDescent="0.25">
      <c r="A67" s="375"/>
      <c r="B67" s="379"/>
      <c r="C67" s="109">
        <f>โครงการเรียงกลยุทธ์!C9</f>
        <v>7</v>
      </c>
      <c r="D67" s="118">
        <v>66</v>
      </c>
      <c r="E67" s="95" t="str">
        <f>โครงการเรียงกลยุทธ์!D9</f>
        <v xml:space="preserve">โครงการสัมมนา Datacenter &amp; Dashboard </v>
      </c>
    </row>
    <row r="68" spans="1:5" ht="20.25" x14ac:dyDescent="0.25">
      <c r="A68" s="375"/>
      <c r="B68" s="379"/>
      <c r="C68" s="111">
        <f>โครงการเรียงกลยุทธ์!C10</f>
        <v>8</v>
      </c>
      <c r="D68" s="119">
        <v>67</v>
      </c>
      <c r="E68" s="75" t="str">
        <f>โครงการเรียงกลยุทธ์!D10</f>
        <v xml:space="preserve">โครงการสัมมนาระบบสารสนเทศภูมิศาสตร์ </v>
      </c>
    </row>
    <row r="69" spans="1:5" ht="20.25" x14ac:dyDescent="0.25">
      <c r="A69" s="375"/>
      <c r="B69" s="378" t="s">
        <v>296</v>
      </c>
      <c r="C69" s="110">
        <f>โครงการเรียงกลยุทธ์!C11</f>
        <v>9</v>
      </c>
      <c r="D69" s="118">
        <v>68</v>
      </c>
      <c r="E69" s="106" t="str">
        <f>โครงการเรียงกลยุทธ์!D11</f>
        <v xml:space="preserve">โครงการจัดหาครุภัณฑ์เพื่อการพัฒนาระบบสารสนเทศ </v>
      </c>
    </row>
    <row r="70" spans="1:5" ht="20.25" x14ac:dyDescent="0.25">
      <c r="A70" s="374"/>
      <c r="B70" s="380"/>
      <c r="C70" s="111">
        <f>โครงการเรียงกลยุทธ์!C12</f>
        <v>10</v>
      </c>
      <c r="D70" s="120">
        <v>69</v>
      </c>
      <c r="E70" s="114" t="str">
        <f>โครงการเรียงกลยุทธ์!D12</f>
        <v xml:space="preserve">โครงการพัฒนาระบบสารสนเทศเพื่อการบริหารจัดการ </v>
      </c>
    </row>
    <row r="71" spans="1:5" ht="20.25" x14ac:dyDescent="0.25">
      <c r="A71" s="384"/>
      <c r="B71" s="378"/>
      <c r="C71" s="109">
        <f>โครงการเรียงกลยุทธ์!C13</f>
        <v>11</v>
      </c>
      <c r="D71" s="118">
        <v>70</v>
      </c>
      <c r="E71" s="106" t="str">
        <f>โครงการเรียงกลยุทธ์!D13</f>
        <v xml:space="preserve">โครงการพัฒนาระบบสารสนเทศเพื่อการบริการนักศึกษา </v>
      </c>
    </row>
    <row r="72" spans="1:5" ht="20.25" x14ac:dyDescent="0.25">
      <c r="A72" s="375"/>
      <c r="B72" s="379"/>
      <c r="C72" s="110">
        <f>โครงการเรียงกลยุทธ์!C14</f>
        <v>12</v>
      </c>
      <c r="D72" s="119">
        <v>71</v>
      </c>
      <c r="E72" s="108" t="str">
        <f>โครงการเรียงกลยุทธ์!D14</f>
        <v xml:space="preserve">โครงการพัฒนาระบบสารสนเทศด้านวิจัยและบริการวิชาการ </v>
      </c>
    </row>
    <row r="73" spans="1:5" ht="20.25" x14ac:dyDescent="0.25">
      <c r="A73" s="375"/>
      <c r="B73" s="379"/>
      <c r="C73" s="110">
        <f>โครงการเรียงกลยุทธ์!C15</f>
        <v>13</v>
      </c>
      <c r="D73" s="119">
        <v>72</v>
      </c>
      <c r="E73" s="108" t="str">
        <f>โครงการเรียงกลยุทธ์!D15</f>
        <v xml:space="preserve">โครงการพัฒนาระบบสารสนเทศด้านการเงิน </v>
      </c>
    </row>
    <row r="74" spans="1:5" ht="20.25" x14ac:dyDescent="0.25">
      <c r="A74" s="375"/>
      <c r="B74" s="379"/>
      <c r="C74" s="110">
        <f>โครงการเรียงกลยุทธ์!C16</f>
        <v>14</v>
      </c>
      <c r="D74" s="119">
        <v>73</v>
      </c>
      <c r="E74" s="108" t="str">
        <f>โครงการเรียงกลยุทธ์!D16</f>
        <v xml:space="preserve">โครงการพัฒนาระบบสารสนเทศด้านอาคารสถานที่ </v>
      </c>
    </row>
    <row r="75" spans="1:5" ht="20.25" x14ac:dyDescent="0.25">
      <c r="A75" s="375"/>
      <c r="B75" s="380"/>
      <c r="C75" s="111">
        <f>โครงการเรียงกลยุทธ์!C17</f>
        <v>15</v>
      </c>
      <c r="D75" s="119">
        <v>74</v>
      </c>
      <c r="E75" s="108" t="str">
        <f>โครงการเรียงกลยุทธ์!D17</f>
        <v xml:space="preserve">โครงการแลกเปลี่ยนเรียนรู้ระบบสารสนเทศเพื่อการบริหารจัดการ 5 ด้าน </v>
      </c>
    </row>
    <row r="76" spans="1:5" ht="20.25" x14ac:dyDescent="0.25">
      <c r="A76" s="371"/>
      <c r="B76" s="113" t="s">
        <v>297</v>
      </c>
      <c r="C76" s="110">
        <f>โครงการเรียงกลยุทธ์!C25</f>
        <v>23</v>
      </c>
      <c r="D76" s="118">
        <v>75</v>
      </c>
      <c r="E76" s="95" t="str">
        <f>โครงการเรียงกลยุทธ์!D25</f>
        <v xml:space="preserve">โครงการจัดทำแผน MJU DT Security Plan </v>
      </c>
    </row>
    <row r="77" spans="1:5" ht="20.25" x14ac:dyDescent="0.25">
      <c r="A77" s="371"/>
      <c r="B77" s="113"/>
      <c r="C77" s="110">
        <f>โครงการเรียงกลยุทธ์!C26</f>
        <v>24</v>
      </c>
      <c r="D77" s="119">
        <v>76</v>
      </c>
      <c r="E77" s="75" t="str">
        <f>โครงการเรียงกลยุทธ์!D26</f>
        <v xml:space="preserve">โครงการปรับปรุงระบบความปลอดภัยข้อมูลของมหาวิทยาลัยรองรับพรบ.ข้อมูลส่วนบุคคล </v>
      </c>
    </row>
    <row r="78" spans="1:5" ht="20.25" x14ac:dyDescent="0.25">
      <c r="A78" s="371"/>
      <c r="B78" s="113"/>
      <c r="C78" s="110">
        <f>โครงการเรียงกลยุทธ์!C27</f>
        <v>25</v>
      </c>
      <c r="D78" s="119">
        <v>77</v>
      </c>
      <c r="E78" s="75" t="str">
        <f>โครงการเรียงกลยุทธ์!D27</f>
        <v xml:space="preserve">โครงการรสำรองข้อมูลระบบสารสนเทศและไฟล์ข้อมูลดิจิทัล </v>
      </c>
    </row>
    <row r="79" spans="1:5" ht="20.25" x14ac:dyDescent="0.25">
      <c r="A79" s="371"/>
      <c r="B79" s="113"/>
      <c r="C79" s="111">
        <f>โครงการเรียงกลยุทธ์!C28</f>
        <v>26</v>
      </c>
      <c r="D79" s="119">
        <v>78</v>
      </c>
      <c r="E79" s="75" t="str">
        <f>โครงการเรียงกลยุทธ์!D28</f>
        <v xml:space="preserve">โครงการให้ความรู้ ความเข้าใจ และตระหนักถึงข้อมูลส่วนบุคคล สำหรับผู้พัฒนาระบบ และผู้ใช้ข้อมูล </v>
      </c>
    </row>
    <row r="80" spans="1:5" ht="20.25" x14ac:dyDescent="0.25">
      <c r="A80" s="371"/>
      <c r="B80" s="112" t="s">
        <v>298</v>
      </c>
      <c r="C80" s="110">
        <f>โครงการเรียงกลยุทธ์!C29</f>
        <v>27</v>
      </c>
      <c r="D80" s="118">
        <v>79</v>
      </c>
      <c r="E80" s="95" t="str">
        <f>โครงการเรียงกลยุทธ์!D29</f>
        <v xml:space="preserve">โครงการวางแผนพัฒนามาตรฐานการให้บริการระบบเครือข่าย ระบบสารสนเทศและการให้บริการ </v>
      </c>
    </row>
    <row r="81" spans="1:5" ht="20.25" x14ac:dyDescent="0.25">
      <c r="A81" s="371"/>
      <c r="B81" s="113"/>
      <c r="C81" s="110">
        <f>โครงการเรียงกลยุทธ์!C30</f>
        <v>28</v>
      </c>
      <c r="D81" s="119">
        <v>80</v>
      </c>
      <c r="E81" s="75" t="str">
        <f>โครงการเรียงกลยุทธ์!D30</f>
        <v xml:space="preserve">โครงการพัฒนาระบบ UniConn </v>
      </c>
    </row>
    <row r="82" spans="1:5" ht="20.25" x14ac:dyDescent="0.25">
      <c r="A82" s="371"/>
      <c r="B82" s="113"/>
      <c r="C82" s="110">
        <f>โครงการเรียงกลยุทธ์!C31</f>
        <v>29</v>
      </c>
      <c r="D82" s="119">
        <v>81</v>
      </c>
      <c r="E82" s="75" t="str">
        <f>โครงการเรียงกลยุทธ์!D31</f>
        <v xml:space="preserve">โครงการพัฒนามาตรฐานการให้บริการระบบเครือข่าย ระบบสารสนเทศและการให้บริการ </v>
      </c>
    </row>
    <row r="83" spans="1:5" ht="20.25" x14ac:dyDescent="0.25">
      <c r="A83" s="371"/>
      <c r="B83" s="113"/>
      <c r="C83" s="110">
        <f>โครงการเรียงกลยุทธ์!C32</f>
        <v>30</v>
      </c>
      <c r="D83" s="119">
        <v>82</v>
      </c>
      <c r="E83" s="75" t="str">
        <f>โครงการเรียงกลยุทธ์!D32</f>
        <v xml:space="preserve">โครงการระบบ Digital Signature และจัดการเอกสารในรูปแบบอิเล็กทรอนิกส์ </v>
      </c>
    </row>
    <row r="84" spans="1:5" ht="40.5" x14ac:dyDescent="0.25">
      <c r="A84" s="372"/>
      <c r="B84" s="377"/>
      <c r="C84" s="111">
        <f>โครงการเรียงกลยุทธ์!C33</f>
        <v>31</v>
      </c>
      <c r="D84" s="120">
        <v>83</v>
      </c>
      <c r="E84" s="76" t="str">
        <f>โครงการเรียงกลยุทธ์!D33</f>
        <v xml:space="preserve">โครงการปรับปรุงชุดฐานข้อมูลตามมาตรฐานสากลที่มีการเปิดเผยข้อมูลผ่านศูนย์ข้อมูลเปิด ด้านการศึกษา </v>
      </c>
    </row>
    <row r="85" spans="1:5" ht="20.25" customHeight="1" x14ac:dyDescent="0.25">
      <c r="A85" s="376" t="s">
        <v>208</v>
      </c>
      <c r="B85" s="112" t="s">
        <v>299</v>
      </c>
      <c r="C85" s="109">
        <f>โครงการเรียงกลยุทธ์!C18</f>
        <v>16</v>
      </c>
      <c r="D85" s="118">
        <v>84</v>
      </c>
      <c r="E85" s="95" t="str">
        <f>โครงการเรียงกลยุทธ์!D18</f>
        <v xml:space="preserve">โครงการจัดทำแผนพัฒนาพัฒนาด้าน Digital Literacy </v>
      </c>
    </row>
    <row r="86" spans="1:5" ht="40.5" x14ac:dyDescent="0.25">
      <c r="A86" s="376"/>
      <c r="B86" s="113"/>
      <c r="C86" s="110">
        <f>โครงการเรียงกลยุทธ์!C19</f>
        <v>17</v>
      </c>
      <c r="D86" s="119">
        <v>85</v>
      </c>
      <c r="E86" s="75" t="str">
        <f>โครงการเรียงกลยุทธ์!D19</f>
        <v xml:space="preserve">โครงการชุดการพัฒนาทักษะด้านภาษาอังกฤษพื้นฐานด้วยระบบอัจฉริยะผ่านอุปกรณ์พกพาสำหรับนักศึกษา </v>
      </c>
    </row>
    <row r="87" spans="1:5" ht="40.5" x14ac:dyDescent="0.25">
      <c r="A87" s="371"/>
      <c r="B87" s="113"/>
      <c r="C87" s="110">
        <f>โครงการเรียงกลยุทธ์!C20</f>
        <v>18</v>
      </c>
      <c r="D87" s="119">
        <v>86</v>
      </c>
      <c r="E87" s="75" t="str">
        <f>โครงการเรียงกลยุทธ์!D20</f>
        <v xml:space="preserve">โครงการชุดทดสอบทักษะความรู้เทคโนโลยีสารสนเทศและทักษะดิจิทัลสำหรับผู้ประกอบการและแรงงานของโลกอนาคต </v>
      </c>
    </row>
    <row r="88" spans="1:5" ht="40.5" x14ac:dyDescent="0.25">
      <c r="A88" s="371"/>
      <c r="B88" s="113"/>
      <c r="C88" s="110">
        <f>โครงการเรียงกลยุทธ์!C21</f>
        <v>19</v>
      </c>
      <c r="D88" s="119">
        <v>87</v>
      </c>
      <c r="E88" s="75" t="str">
        <f>โครงการเรียงกลยุทธ์!D21</f>
        <v xml:space="preserve">โครงการพัฒนากระบวนการทำงาน โดยใช้เทคโนโลยีสารสนเทศ เพิ่มประสิทธิภาพการทำงาน ให้สอดรับกับพันธกิจมหาวิทยาลัยอย่างลงตัว </v>
      </c>
    </row>
    <row r="89" spans="1:5" ht="20.25" x14ac:dyDescent="0.25">
      <c r="A89" s="371"/>
      <c r="B89" s="113"/>
      <c r="C89" s="110">
        <f>โครงการเรียงกลยุทธ์!C22</f>
        <v>20</v>
      </c>
      <c r="D89" s="119">
        <v>88</v>
      </c>
      <c r="E89" s="75" t="str">
        <f>โครงการเรียงกลยุทธ์!D22</f>
        <v xml:space="preserve">โครงการพัฒนาสมรรถนะด้าน Digital Literacy </v>
      </c>
    </row>
    <row r="90" spans="1:5" ht="20.25" x14ac:dyDescent="0.25">
      <c r="A90" s="371"/>
      <c r="B90" s="113"/>
      <c r="C90" s="110">
        <f>โครงการเรียงกลยุทธ์!C23</f>
        <v>21</v>
      </c>
      <c r="D90" s="119">
        <v>89</v>
      </c>
      <c r="E90" s="75" t="str">
        <f>โครงการเรียงกลยุทธ์!D23</f>
        <v xml:space="preserve">โครงการหมู่บ้านนักพัฒนาเกษตรดิจิทัล </v>
      </c>
    </row>
    <row r="91" spans="1:5" ht="20.25" x14ac:dyDescent="0.25">
      <c r="A91" s="371"/>
      <c r="B91" s="113"/>
      <c r="C91" s="111">
        <f>โครงการเรียงกลยุทธ์!C24</f>
        <v>22</v>
      </c>
      <c r="D91" s="120">
        <v>90</v>
      </c>
      <c r="E91" s="76" t="str">
        <f>โครงการเรียงกลยุทธ์!D24</f>
        <v xml:space="preserve">โครงการพัฒนาบุคลากรดิจิทัลใหม่เพื่อสนับสนุนงานมหาวิทยาลัยทุกระดับ </v>
      </c>
    </row>
    <row r="92" spans="1:5" ht="20.25" x14ac:dyDescent="0.25">
      <c r="A92" s="371"/>
      <c r="B92" s="112" t="s">
        <v>300</v>
      </c>
      <c r="C92" s="110">
        <f>โครงการเรียงกลยุทธ์!C71</f>
        <v>69</v>
      </c>
      <c r="D92" s="107">
        <v>91</v>
      </c>
      <c r="E92" s="75" t="str">
        <f>โครงการเรียงกลยุทธ์!D71</f>
        <v>โครงการจัดทำแผน Digital Platform</v>
      </c>
    </row>
    <row r="93" spans="1:5" ht="20.25" x14ac:dyDescent="0.25">
      <c r="A93" s="371"/>
      <c r="B93" s="113"/>
      <c r="C93" s="110">
        <f>โครงการเรียงกลยุทธ์!C72</f>
        <v>70</v>
      </c>
      <c r="D93" s="107">
        <v>92</v>
      </c>
      <c r="E93" s="75" t="str">
        <f>โครงการเรียงกลยุทธ์!D72</f>
        <v>กิจกรรมขับเคลื่อนการพัฒนา Ditgital Platform</v>
      </c>
    </row>
    <row r="94" spans="1:5" ht="20.25" x14ac:dyDescent="0.25">
      <c r="A94" s="371"/>
      <c r="B94" s="113"/>
      <c r="C94" s="111">
        <f>โครงการเรียงกลยุทธ์!C73</f>
        <v>71</v>
      </c>
      <c r="D94" s="107">
        <v>93</v>
      </c>
      <c r="E94" s="76" t="str">
        <f>โครงการเรียงกลยุทธ์!D73</f>
        <v>โครงการ Leadership Human to 5 MJU Digital Platform</v>
      </c>
    </row>
    <row r="95" spans="1:5" ht="20.25" x14ac:dyDescent="0.25">
      <c r="A95" s="371"/>
      <c r="B95" s="112" t="s">
        <v>301</v>
      </c>
      <c r="C95" s="110">
        <f>โครงการเรียงกลยุทธ์!C78</f>
        <v>76</v>
      </c>
      <c r="D95" s="105">
        <v>94</v>
      </c>
      <c r="E95" s="75" t="str">
        <f>โครงการเรียงกลยุทธ์!D78</f>
        <v>โครงการจัดทำแผนพัฒนาเครือข่ายชุมชุนดิจิทัล</v>
      </c>
    </row>
    <row r="96" spans="1:5" ht="20.25" x14ac:dyDescent="0.25">
      <c r="A96" s="371"/>
      <c r="B96" s="113"/>
      <c r="C96" s="110">
        <f>โครงการเรียงกลยุทธ์!C79</f>
        <v>77</v>
      </c>
      <c r="D96" s="107">
        <v>95</v>
      </c>
      <c r="E96" s="75" t="str">
        <f>โครงการเรียงกลยุทธ์!D79</f>
        <v>โครงการสร้างเครือข่ายชุมชุนดิจิทัล Market online</v>
      </c>
    </row>
    <row r="97" spans="1:5" ht="20.25" x14ac:dyDescent="0.25">
      <c r="A97" s="371"/>
      <c r="B97" s="113"/>
      <c r="C97" s="111">
        <f>โครงการเรียงกลยุทธ์!C80</f>
        <v>78</v>
      </c>
      <c r="D97" s="107">
        <v>96</v>
      </c>
      <c r="E97" s="75" t="str">
        <f>โครงการเรียงกลยุทธ์!D80</f>
        <v>โครงการสัมมนาเครือข่ายชุมชุนดิจิทัล</v>
      </c>
    </row>
    <row r="98" spans="1:5" ht="20.25" x14ac:dyDescent="0.25">
      <c r="A98" s="375"/>
      <c r="B98" s="378" t="s">
        <v>302</v>
      </c>
      <c r="C98" s="110">
        <f>โครงการเรียงกลยุทธ์!C84</f>
        <v>82</v>
      </c>
      <c r="D98" s="118">
        <v>97</v>
      </c>
      <c r="E98" s="95" t="str">
        <f>โครงการเรียงกลยุทธ์!D84</f>
        <v>โครงการกำหนดแผนพัฒนา Good Governance</v>
      </c>
    </row>
    <row r="99" spans="1:5" ht="20.25" x14ac:dyDescent="0.25">
      <c r="A99" s="375"/>
      <c r="B99" s="379"/>
      <c r="C99" s="110">
        <f>โครงการเรียงกลยุทธ์!C85</f>
        <v>83</v>
      </c>
      <c r="D99" s="119">
        <v>98</v>
      </c>
      <c r="E99" s="75" t="str">
        <f>โครงการเรียงกลยุทธ์!D85</f>
        <v>โครงการพัฒนาระบบสารสนเทศเพื่อการบริหารงานคลัง E-FIN เชื่อมต่อ ภาครัฐ</v>
      </c>
    </row>
    <row r="100" spans="1:5" ht="20.25" x14ac:dyDescent="0.25">
      <c r="A100" s="375"/>
      <c r="B100" s="379"/>
      <c r="C100" s="110">
        <f>โครงการเรียงกลยุทธ์!C86</f>
        <v>84</v>
      </c>
      <c r="D100" s="119">
        <v>99</v>
      </c>
      <c r="E100" s="75" t="str">
        <f>โครงการเรียงกลยุทธ์!D86</f>
        <v>โครงการพัฒนาระบบแผนพัฒนารายบุคคลออนไลน์ (IDP Online)</v>
      </c>
    </row>
    <row r="101" spans="1:5" ht="24.75" customHeight="1" x14ac:dyDescent="0.25">
      <c r="A101" s="375"/>
      <c r="B101" s="379"/>
      <c r="C101" s="111">
        <f>โครงการเรียงกลยุทธ์!C87</f>
        <v>85</v>
      </c>
      <c r="D101" s="119">
        <v>100</v>
      </c>
      <c r="E101" s="75" t="str">
        <f>โครงการเรียงกลยุทธ์!D87</f>
        <v>โครงการพัฒนาระบบสารสนเทศการประเมินผลการปฏิบัติงาน(Performance Management System)</v>
      </c>
    </row>
    <row r="102" spans="1:5" ht="20.25" x14ac:dyDescent="0.25">
      <c r="A102" s="374"/>
      <c r="B102" s="380"/>
      <c r="C102" s="111">
        <f>โครงการเรียงกลยุทธ์!C88</f>
        <v>86</v>
      </c>
      <c r="D102" s="120">
        <v>101</v>
      </c>
      <c r="E102" s="76" t="str">
        <f>โครงการเรียงกลยุทธ์!D88</f>
        <v>โครงการสัมมนาระบบ Good Governance</v>
      </c>
    </row>
    <row r="103" spans="1:5" ht="20.25" customHeight="1" x14ac:dyDescent="0.25">
      <c r="A103" s="384" t="s">
        <v>209</v>
      </c>
      <c r="B103" s="378" t="s">
        <v>303</v>
      </c>
      <c r="C103" s="109">
        <f>โครงการเรียงกลยุทธ์!C52</f>
        <v>50</v>
      </c>
      <c r="D103" s="118">
        <v>102</v>
      </c>
      <c r="E103" s="106" t="str">
        <f>โครงการเรียงกลยุทธ์!D52</f>
        <v xml:space="preserve">โครงการสร้างเครือข่ายชุมชนดิจิทัล </v>
      </c>
    </row>
    <row r="104" spans="1:5" ht="40.5" x14ac:dyDescent="0.25">
      <c r="A104" s="375"/>
      <c r="B104" s="379"/>
      <c r="C104" s="110">
        <f>โครงการเรียงกลยุทธ์!C53</f>
        <v>51</v>
      </c>
      <c r="D104" s="119">
        <v>103</v>
      </c>
      <c r="E104" s="108" t="str">
        <f>โครงการเรียงกลยุทธ์!D53</f>
        <v xml:space="preserve">โครงการเข้าร่วมเครือข่ายองค์กรทั้งภายในและภายนอกองค์กร Capacity การพัฒนามหาวิทยาลัยไปสู่การเป็นมหาวิทยาลัยดิจิทัล </v>
      </c>
    </row>
    <row r="105" spans="1:5" ht="20.25" x14ac:dyDescent="0.25">
      <c r="A105" s="375"/>
      <c r="B105" s="379"/>
      <c r="C105" s="110">
        <f>โครงการเรียงกลยุทธ์!C54</f>
        <v>52</v>
      </c>
      <c r="D105" s="119">
        <v>104</v>
      </c>
      <c r="E105" s="108" t="str">
        <f>โครงการเรียงกลยุทธ์!D54</f>
        <v xml:space="preserve">โครงการจัดทำห้องการเรียนการสอนระหว่างวิทยาเขต </v>
      </c>
    </row>
    <row r="106" spans="1:5" ht="20.25" x14ac:dyDescent="0.25">
      <c r="A106" s="374"/>
      <c r="B106" s="380"/>
      <c r="C106" s="111">
        <f>โครงการเรียงกลยุทธ์!C55</f>
        <v>53</v>
      </c>
      <c r="D106" s="120">
        <v>105</v>
      </c>
      <c r="E106" s="114" t="str">
        <f>โครงการเรียงกลยุทธ์!D55</f>
        <v xml:space="preserve">โครงการเชื่อมต่อเครือข่ายระบบการเรียนการสอนระหว่างวิทยาเขต </v>
      </c>
    </row>
  </sheetData>
  <mergeCells count="7">
    <mergeCell ref="A2:A5"/>
    <mergeCell ref="A85:A86"/>
    <mergeCell ref="A34:A37"/>
    <mergeCell ref="A38:A43"/>
    <mergeCell ref="A44:A48"/>
    <mergeCell ref="A49:A56"/>
    <mergeCell ref="A57:A60"/>
  </mergeCells>
  <pageMargins left="0.98425196850393704" right="0.74803149606299213" top="0.98425196850393704" bottom="0.74803149606299213" header="0.5" footer="0.5"/>
  <pageSetup scale="58" fitToHeight="13" orientation="landscape" r:id="rId1"/>
  <headerFooter>
    <oddFooter>Page &amp;P&amp;R&amp;A</oddFooter>
  </headerFooter>
  <rowBreaks count="2" manualBreakCount="2">
    <brk id="30" max="16383" man="1"/>
    <brk id="7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3047-8845-42C2-8DD0-4C8E99444C74}">
  <sheetPr>
    <pageSetUpPr fitToPage="1"/>
  </sheetPr>
  <dimension ref="A1:J201"/>
  <sheetViews>
    <sheetView zoomScale="140" zoomScaleNormal="140" workbookViewId="0">
      <selection sqref="A1:H129"/>
    </sheetView>
  </sheetViews>
  <sheetFormatPr defaultColWidth="9.7109375" defaultRowHeight="15.75" x14ac:dyDescent="0.25"/>
  <cols>
    <col min="1" max="1" width="16.5703125" style="1" customWidth="1"/>
    <col min="2" max="2" width="62.7109375" style="100" customWidth="1"/>
    <col min="3" max="4" width="5.85546875" style="11" bestFit="1" customWidth="1"/>
    <col min="5" max="5" width="6" style="11" bestFit="1" customWidth="1"/>
    <col min="6" max="7" width="5.85546875" style="11" bestFit="1" customWidth="1"/>
    <col min="8" max="8" width="6.7109375" style="4" bestFit="1" customWidth="1"/>
    <col min="9" max="16384" width="9.7109375" style="4"/>
  </cols>
  <sheetData>
    <row r="1" spans="1:8" x14ac:dyDescent="0.25">
      <c r="A1" s="268" t="s">
        <v>1</v>
      </c>
      <c r="B1" s="268"/>
      <c r="C1" s="269" t="s">
        <v>6</v>
      </c>
      <c r="D1" s="269"/>
      <c r="E1" s="269"/>
      <c r="F1" s="269"/>
      <c r="G1" s="269"/>
      <c r="H1" s="269"/>
    </row>
    <row r="2" spans="1:8" x14ac:dyDescent="0.25">
      <c r="A2" s="268"/>
      <c r="B2" s="268"/>
      <c r="C2" s="77">
        <v>65</v>
      </c>
      <c r="D2" s="77">
        <v>66</v>
      </c>
      <c r="E2" s="77">
        <v>67</v>
      </c>
      <c r="F2" s="77">
        <v>68</v>
      </c>
      <c r="G2" s="77">
        <v>69</v>
      </c>
      <c r="H2" s="78" t="s">
        <v>65</v>
      </c>
    </row>
    <row r="3" spans="1:8" s="9" customFormat="1" x14ac:dyDescent="0.25">
      <c r="A3" s="270" t="s">
        <v>68</v>
      </c>
      <c r="B3" s="270"/>
      <c r="C3" s="79">
        <f>SUM(C4:C11)</f>
        <v>0.02</v>
      </c>
      <c r="D3" s="79">
        <f t="shared" ref="D3:G3" si="0">SUM(D4:D11)</f>
        <v>7.9599999999999991</v>
      </c>
      <c r="E3" s="79">
        <f t="shared" si="0"/>
        <v>0.26</v>
      </c>
      <c r="F3" s="79">
        <f t="shared" si="0"/>
        <v>0.26</v>
      </c>
      <c r="G3" s="79">
        <f t="shared" si="0"/>
        <v>0.26</v>
      </c>
      <c r="H3" s="80">
        <f>SUM(C3:G3)</f>
        <v>8.759999999999998</v>
      </c>
    </row>
    <row r="4" spans="1:8" s="3" customFormat="1" x14ac:dyDescent="0.25">
      <c r="A4" s="81">
        <f>โครงการเรียงกลยุทธ์!C3</f>
        <v>1</v>
      </c>
      <c r="B4" s="82" t="str">
        <f>โครงการเรียงกลยุทธ์!D3</f>
        <v xml:space="preserve">โครงการจัดทำแผน MJU Digital Strategy Plan </v>
      </c>
      <c r="C4" s="83">
        <f>โครงการเรียงกลยุทธ์!M3</f>
        <v>0.02</v>
      </c>
      <c r="D4" s="83">
        <f>โครงการเรียงกลยุทธ์!N3</f>
        <v>0.02</v>
      </c>
      <c r="E4" s="83">
        <f>โครงการเรียงกลยุทธ์!O3</f>
        <v>0.02</v>
      </c>
      <c r="F4" s="83">
        <f>โครงการเรียงกลยุทธ์!P3</f>
        <v>0.02</v>
      </c>
      <c r="G4" s="83">
        <f>โครงการเรียงกลยุทธ์!Q3</f>
        <v>0.02</v>
      </c>
      <c r="H4" s="84"/>
    </row>
    <row r="5" spans="1:8" s="3" customFormat="1" x14ac:dyDescent="0.25">
      <c r="A5" s="81">
        <f>โครงการเรียงกลยุทธ์!C4</f>
        <v>2</v>
      </c>
      <c r="B5" s="82" t="str">
        <f>โครงการเรียงกลยุทธ์!D4</f>
        <v xml:space="preserve">โครงการปรับปรุงห้องศูนย์ข้อมูลกลาง (Datacenter) เพื่อความมั่นคงปลอดภัยของข้อมูลศูนย์กลาง </v>
      </c>
      <c r="C5" s="83">
        <f>โครงการเรียงกลยุทธ์!M4</f>
        <v>0</v>
      </c>
      <c r="D5" s="83">
        <f>โครงการเรียงกลยุทธ์!N4</f>
        <v>7.3</v>
      </c>
      <c r="E5" s="83">
        <f>โครงการเรียงกลยุทธ์!O4</f>
        <v>0</v>
      </c>
      <c r="F5" s="83">
        <f>โครงการเรียงกลยุทธ์!P4</f>
        <v>0</v>
      </c>
      <c r="G5" s="83">
        <f>โครงการเรียงกลยุทธ์!Q4</f>
        <v>0</v>
      </c>
      <c r="H5" s="84"/>
    </row>
    <row r="6" spans="1:8" s="3" customFormat="1" x14ac:dyDescent="0.25">
      <c r="A6" s="81">
        <f>โครงการเรียงกลยุทธ์!C5</f>
        <v>3</v>
      </c>
      <c r="B6" s="82" t="str">
        <f>โครงการเรียงกลยุทธ์!D5</f>
        <v xml:space="preserve">โครงการจัดหาโปรแกรมสนับสนุนการทำงานทางภูมิศาสตร์ (GIS) </v>
      </c>
      <c r="C6" s="83">
        <f>โครงการเรียงกลยุทธ์!M5</f>
        <v>0</v>
      </c>
      <c r="D6" s="83">
        <f>โครงการเรียงกลยุทธ์!N5</f>
        <v>0.2</v>
      </c>
      <c r="E6" s="83">
        <f>โครงการเรียงกลยุทธ์!O5</f>
        <v>0.2</v>
      </c>
      <c r="F6" s="83">
        <f>โครงการเรียงกลยุทธ์!P5</f>
        <v>0.2</v>
      </c>
      <c r="G6" s="83">
        <f>โครงการเรียงกลยุทธ์!Q5</f>
        <v>0.2</v>
      </c>
      <c r="H6" s="84"/>
    </row>
    <row r="7" spans="1:8" s="3" customFormat="1" x14ac:dyDescent="0.25">
      <c r="A7" s="81">
        <f>โครงการเรียงกลยุทธ์!C6</f>
        <v>4</v>
      </c>
      <c r="B7" s="82" t="str">
        <f>โครงการเรียงกลยุทธ์!D6</f>
        <v>โครงการพัฒนาระบบ MJU datacenter &amp; dashboard  (single Data)</v>
      </c>
      <c r="C7" s="83">
        <f>โครงการเรียงกลยุทธ์!M6</f>
        <v>0</v>
      </c>
      <c r="D7" s="83">
        <f>โครงการเรียงกลยุทธ์!N6</f>
        <v>0</v>
      </c>
      <c r="E7" s="83">
        <f>โครงการเรียงกลยุทธ์!O6</f>
        <v>0</v>
      </c>
      <c r="F7" s="83">
        <f>โครงการเรียงกลยุทธ์!P6</f>
        <v>0</v>
      </c>
      <c r="G7" s="83">
        <f>โครงการเรียงกลยุทธ์!Q6</f>
        <v>0</v>
      </c>
      <c r="H7" s="84"/>
    </row>
    <row r="8" spans="1:8" s="3" customFormat="1" x14ac:dyDescent="0.25">
      <c r="A8" s="81">
        <f>โครงการเรียงกลยุทธ์!C7</f>
        <v>5</v>
      </c>
      <c r="B8" s="82" t="str">
        <f>โครงการเรียงกลยุทธ์!D7</f>
        <v xml:space="preserve">โครงการพัฒนาระบบสารสนเทศด้านอาคารสถานที่เชื่อมต่อระบบฐานข้อมูลเชิงพื้นที่ </v>
      </c>
      <c r="C8" s="83">
        <f>โครงการเรียงกลยุทธ์!M7</f>
        <v>0</v>
      </c>
      <c r="D8" s="83">
        <f>โครงการเรียงกลยุทธ์!N7</f>
        <v>0</v>
      </c>
      <c r="E8" s="83">
        <f>โครงการเรียงกลยุทธ์!O7</f>
        <v>0</v>
      </c>
      <c r="F8" s="83">
        <f>โครงการเรียงกลยุทธ์!P7</f>
        <v>0</v>
      </c>
      <c r="G8" s="83">
        <f>โครงการเรียงกลยุทธ์!Q7</f>
        <v>0</v>
      </c>
      <c r="H8" s="84"/>
    </row>
    <row r="9" spans="1:8" s="3" customFormat="1" ht="31.5" x14ac:dyDescent="0.25">
      <c r="A9" s="81">
        <f>โครงการเรียงกลยุทธ์!C8</f>
        <v>6</v>
      </c>
      <c r="B9" s="82" t="str">
        <f>โครงการเรียงกลยุทธ์!D8</f>
        <v xml:space="preserve">โครงการปรับปรุงฐานข้อมูลที่ดินและทรัพย์สินรวมถึงโครงสร้างพื้นฐานและสาธารณูปโภคด้วยระบบสารสนเทศภูมิศาสตร์ มหาวิทยาลัยแม่โจ้ (MJU ONE MAP) </v>
      </c>
      <c r="C9" s="83">
        <f>โครงการเรียงกลยุทธ์!M8</f>
        <v>0</v>
      </c>
      <c r="D9" s="83">
        <f>โครงการเรียงกลยุทธ์!N8</f>
        <v>0.4</v>
      </c>
      <c r="E9" s="83">
        <f>โครงการเรียงกลยุทธ์!O8</f>
        <v>0</v>
      </c>
      <c r="F9" s="83">
        <f>โครงการเรียงกลยุทธ์!P8</f>
        <v>0</v>
      </c>
      <c r="G9" s="83">
        <f>โครงการเรียงกลยุทธ์!Q8</f>
        <v>0</v>
      </c>
      <c r="H9" s="84"/>
    </row>
    <row r="10" spans="1:8" s="3" customFormat="1" x14ac:dyDescent="0.25">
      <c r="A10" s="81">
        <f>โครงการเรียงกลยุทธ์!C9</f>
        <v>7</v>
      </c>
      <c r="B10" s="82" t="str">
        <f>โครงการเรียงกลยุทธ์!D9</f>
        <v xml:space="preserve">โครงการสัมมนา Datacenter &amp; Dashboard </v>
      </c>
      <c r="C10" s="83">
        <f>โครงการเรียงกลยุทธ์!M9</f>
        <v>0</v>
      </c>
      <c r="D10" s="83">
        <f>โครงการเรียงกลยุทธ์!N9</f>
        <v>0.02</v>
      </c>
      <c r="E10" s="83">
        <f>โครงการเรียงกลยุทธ์!O9</f>
        <v>0.02</v>
      </c>
      <c r="F10" s="83">
        <f>โครงการเรียงกลยุทธ์!P9</f>
        <v>0.02</v>
      </c>
      <c r="G10" s="83">
        <f>โครงการเรียงกลยุทธ์!Q9</f>
        <v>0.02</v>
      </c>
      <c r="H10" s="84"/>
    </row>
    <row r="11" spans="1:8" s="3" customFormat="1" x14ac:dyDescent="0.25">
      <c r="A11" s="81">
        <f>โครงการเรียงกลยุทธ์!C10</f>
        <v>8</v>
      </c>
      <c r="B11" s="82" t="str">
        <f>โครงการเรียงกลยุทธ์!D10</f>
        <v xml:space="preserve">โครงการสัมมนาระบบสารสนเทศภูมิศาสตร์ </v>
      </c>
      <c r="C11" s="83">
        <f>โครงการเรียงกลยุทธ์!M10</f>
        <v>0</v>
      </c>
      <c r="D11" s="83">
        <f>โครงการเรียงกลยุทธ์!N10</f>
        <v>0.02</v>
      </c>
      <c r="E11" s="83">
        <f>โครงการเรียงกลยุทธ์!O10</f>
        <v>0.02</v>
      </c>
      <c r="F11" s="83">
        <f>โครงการเรียงกลยุทธ์!P10</f>
        <v>0.02</v>
      </c>
      <c r="G11" s="83">
        <f>โครงการเรียงกลยุทธ์!Q10</f>
        <v>0.02</v>
      </c>
      <c r="H11" s="84"/>
    </row>
    <row r="12" spans="1:8" s="8" customFormat="1" x14ac:dyDescent="0.25">
      <c r="A12" s="270" t="s">
        <v>69</v>
      </c>
      <c r="B12" s="270"/>
      <c r="C12" s="79">
        <f>SUM(C13:C19)</f>
        <v>0</v>
      </c>
      <c r="D12" s="79">
        <f t="shared" ref="D12:G12" si="1">SUM(D13:D19)</f>
        <v>0.82000000000000006</v>
      </c>
      <c r="E12" s="79">
        <f t="shared" si="1"/>
        <v>0.32</v>
      </c>
      <c r="F12" s="79">
        <f t="shared" si="1"/>
        <v>0.12000000000000001</v>
      </c>
      <c r="G12" s="79">
        <f t="shared" si="1"/>
        <v>0.12000000000000001</v>
      </c>
      <c r="H12" s="80">
        <f>SUM(C12:G12)</f>
        <v>1.3800000000000003</v>
      </c>
    </row>
    <row r="13" spans="1:8" s="3" customFormat="1" x14ac:dyDescent="0.25">
      <c r="A13" s="81">
        <f>โครงการเรียงกลยุทธ์!C11</f>
        <v>9</v>
      </c>
      <c r="B13" s="82" t="str">
        <f>โครงการเรียงกลยุทธ์!D11</f>
        <v xml:space="preserve">โครงการจัดหาครุภัณฑ์เพื่อการพัฒนาระบบสารสนเทศ </v>
      </c>
      <c r="C13" s="85">
        <f>โครงการเรียงกลยุทธ์!M11</f>
        <v>0</v>
      </c>
      <c r="D13" s="85">
        <f>โครงการเรียงกลยุทธ์!N11</f>
        <v>0.8</v>
      </c>
      <c r="E13" s="85">
        <f>โครงการเรียงกลยุทธ์!O11</f>
        <v>0.3</v>
      </c>
      <c r="F13" s="85">
        <f>โครงการเรียงกลยุทธ์!P11</f>
        <v>0.1</v>
      </c>
      <c r="G13" s="85">
        <f>โครงการเรียงกลยุทธ์!Q11</f>
        <v>0.1</v>
      </c>
      <c r="H13" s="84"/>
    </row>
    <row r="14" spans="1:8" s="3" customFormat="1" x14ac:dyDescent="0.25">
      <c r="A14" s="81">
        <f>โครงการเรียงกลยุทธ์!C12</f>
        <v>10</v>
      </c>
      <c r="B14" s="82" t="str">
        <f>โครงการเรียงกลยุทธ์!D12</f>
        <v xml:space="preserve">โครงการพัฒนาระบบสารสนเทศเพื่อการบริหารจัดการ </v>
      </c>
      <c r="C14" s="85">
        <f>โครงการเรียงกลยุทธ์!M12</f>
        <v>0</v>
      </c>
      <c r="D14" s="85">
        <f>โครงการเรียงกลยุทธ์!N12</f>
        <v>0</v>
      </c>
      <c r="E14" s="85">
        <f>โครงการเรียงกลยุทธ์!O12</f>
        <v>0</v>
      </c>
      <c r="F14" s="85">
        <f>โครงการเรียงกลยุทธ์!P12</f>
        <v>0</v>
      </c>
      <c r="G14" s="85">
        <f>โครงการเรียงกลยุทธ์!Q12</f>
        <v>0</v>
      </c>
      <c r="H14" s="84"/>
    </row>
    <row r="15" spans="1:8" s="3" customFormat="1" x14ac:dyDescent="0.25">
      <c r="A15" s="81">
        <f>โครงการเรียงกลยุทธ์!C13</f>
        <v>11</v>
      </c>
      <c r="B15" s="82" t="str">
        <f>โครงการเรียงกลยุทธ์!D13</f>
        <v xml:space="preserve">โครงการพัฒนาระบบสารสนเทศเพื่อการบริการนักศึกษา </v>
      </c>
      <c r="C15" s="85">
        <f>โครงการเรียงกลยุทธ์!M13</f>
        <v>0</v>
      </c>
      <c r="D15" s="85">
        <f>โครงการเรียงกลยุทธ์!N13</f>
        <v>0</v>
      </c>
      <c r="E15" s="85">
        <f>โครงการเรียงกลยุทธ์!O13</f>
        <v>0</v>
      </c>
      <c r="F15" s="85">
        <f>โครงการเรียงกลยุทธ์!P13</f>
        <v>0</v>
      </c>
      <c r="G15" s="85">
        <f>โครงการเรียงกลยุทธ์!Q13</f>
        <v>0</v>
      </c>
      <c r="H15" s="84"/>
    </row>
    <row r="16" spans="1:8" s="3" customFormat="1" x14ac:dyDescent="0.25">
      <c r="A16" s="81">
        <f>โครงการเรียงกลยุทธ์!C14</f>
        <v>12</v>
      </c>
      <c r="B16" s="82" t="str">
        <f>โครงการเรียงกลยุทธ์!D14</f>
        <v xml:space="preserve">โครงการพัฒนาระบบสารสนเทศด้านวิจัยและบริการวิชาการ </v>
      </c>
      <c r="C16" s="85">
        <f>โครงการเรียงกลยุทธ์!M14</f>
        <v>0</v>
      </c>
      <c r="D16" s="85">
        <f>โครงการเรียงกลยุทธ์!N14</f>
        <v>0</v>
      </c>
      <c r="E16" s="85">
        <f>โครงการเรียงกลยุทธ์!O14</f>
        <v>0</v>
      </c>
      <c r="F16" s="85">
        <f>โครงการเรียงกลยุทธ์!P14</f>
        <v>0</v>
      </c>
      <c r="G16" s="85">
        <f>โครงการเรียงกลยุทธ์!Q14</f>
        <v>0</v>
      </c>
      <c r="H16" s="84"/>
    </row>
    <row r="17" spans="1:8" s="3" customFormat="1" x14ac:dyDescent="0.25">
      <c r="A17" s="81">
        <f>โครงการเรียงกลยุทธ์!C15</f>
        <v>13</v>
      </c>
      <c r="B17" s="82" t="str">
        <f>โครงการเรียงกลยุทธ์!D15</f>
        <v xml:space="preserve">โครงการพัฒนาระบบสารสนเทศด้านการเงิน </v>
      </c>
      <c r="C17" s="85">
        <f>โครงการเรียงกลยุทธ์!M15</f>
        <v>0</v>
      </c>
      <c r="D17" s="85">
        <f>โครงการเรียงกลยุทธ์!N15</f>
        <v>0</v>
      </c>
      <c r="E17" s="85">
        <f>โครงการเรียงกลยุทธ์!O15</f>
        <v>0</v>
      </c>
      <c r="F17" s="85">
        <f>โครงการเรียงกลยุทธ์!P15</f>
        <v>0</v>
      </c>
      <c r="G17" s="85">
        <f>โครงการเรียงกลยุทธ์!Q15</f>
        <v>0</v>
      </c>
      <c r="H17" s="84"/>
    </row>
    <row r="18" spans="1:8" s="3" customFormat="1" x14ac:dyDescent="0.25">
      <c r="A18" s="81">
        <f>โครงการเรียงกลยุทธ์!C16</f>
        <v>14</v>
      </c>
      <c r="B18" s="82" t="str">
        <f>โครงการเรียงกลยุทธ์!D16</f>
        <v xml:space="preserve">โครงการพัฒนาระบบสารสนเทศด้านอาคารสถานที่ </v>
      </c>
      <c r="C18" s="85">
        <f>โครงการเรียงกลยุทธ์!M16</f>
        <v>0</v>
      </c>
      <c r="D18" s="85">
        <f>โครงการเรียงกลยุทธ์!N16</f>
        <v>0</v>
      </c>
      <c r="E18" s="85">
        <f>โครงการเรียงกลยุทธ์!O16</f>
        <v>0</v>
      </c>
      <c r="F18" s="85">
        <f>โครงการเรียงกลยุทธ์!P16</f>
        <v>0</v>
      </c>
      <c r="G18" s="85">
        <f>โครงการเรียงกลยุทธ์!Q16</f>
        <v>0</v>
      </c>
      <c r="H18" s="84"/>
    </row>
    <row r="19" spans="1:8" s="3" customFormat="1" x14ac:dyDescent="0.25">
      <c r="A19" s="81">
        <f>โครงการเรียงกลยุทธ์!C17</f>
        <v>15</v>
      </c>
      <c r="B19" s="82" t="str">
        <f>โครงการเรียงกลยุทธ์!D17</f>
        <v xml:space="preserve">โครงการแลกเปลี่ยนเรียนรู้ระบบสารสนเทศเพื่อการบริหารจัดการ 5 ด้าน </v>
      </c>
      <c r="C19" s="85">
        <f>โครงการเรียงกลยุทธ์!M17</f>
        <v>0</v>
      </c>
      <c r="D19" s="85">
        <f>โครงการเรียงกลยุทธ์!N17</f>
        <v>0.02</v>
      </c>
      <c r="E19" s="85">
        <f>โครงการเรียงกลยุทธ์!O17</f>
        <v>0.02</v>
      </c>
      <c r="F19" s="85">
        <f>โครงการเรียงกลยุทธ์!P17</f>
        <v>0.02</v>
      </c>
      <c r="G19" s="85">
        <f>โครงการเรียงกลยุทธ์!Q17</f>
        <v>0.02</v>
      </c>
      <c r="H19" s="84"/>
    </row>
    <row r="20" spans="1:8" s="8" customFormat="1" x14ac:dyDescent="0.25">
      <c r="A20" s="271" t="s">
        <v>70</v>
      </c>
      <c r="B20" s="272"/>
      <c r="C20" s="79">
        <f>SUM(C21:C27)</f>
        <v>5.22</v>
      </c>
      <c r="D20" s="79">
        <f t="shared" ref="D20:G20" si="2">SUM(D21:D27)</f>
        <v>9.9600000000000009</v>
      </c>
      <c r="E20" s="79">
        <f t="shared" si="2"/>
        <v>5.26</v>
      </c>
      <c r="F20" s="79">
        <f t="shared" si="2"/>
        <v>5.26</v>
      </c>
      <c r="G20" s="79">
        <f t="shared" si="2"/>
        <v>5.26</v>
      </c>
      <c r="H20" s="80">
        <f>SUM(C20:G20)</f>
        <v>30.959999999999994</v>
      </c>
    </row>
    <row r="21" spans="1:8" s="3" customFormat="1" x14ac:dyDescent="0.25">
      <c r="A21" s="81">
        <f>โครงการเรียงกลยุทธ์!C18</f>
        <v>16</v>
      </c>
      <c r="B21" s="82" t="str">
        <f>โครงการเรียงกลยุทธ์!D18</f>
        <v xml:space="preserve">โครงการจัดทำแผนพัฒนาพัฒนาด้าน Digital Literacy </v>
      </c>
      <c r="C21" s="83">
        <f>โครงการเรียงกลยุทธ์!M18</f>
        <v>0</v>
      </c>
      <c r="D21" s="83">
        <f>โครงการเรียงกลยุทธ์!N18</f>
        <v>0.02</v>
      </c>
      <c r="E21" s="83">
        <f>โครงการเรียงกลยุทธ์!O18</f>
        <v>0.02</v>
      </c>
      <c r="F21" s="83">
        <f>โครงการเรียงกลยุทธ์!P18</f>
        <v>0.02</v>
      </c>
      <c r="G21" s="83">
        <f>โครงการเรียงกลยุทธ์!Q18</f>
        <v>0.02</v>
      </c>
      <c r="H21" s="84"/>
    </row>
    <row r="22" spans="1:8" s="3" customFormat="1" ht="31.5" x14ac:dyDescent="0.25">
      <c r="A22" s="81">
        <f>โครงการเรียงกลยุทธ์!C19</f>
        <v>17</v>
      </c>
      <c r="B22" s="82" t="str">
        <f>โครงการเรียงกลยุทธ์!D19</f>
        <v xml:space="preserve">โครงการชุดการพัฒนาทักษะด้านภาษาอังกฤษพื้นฐานด้วยระบบอัจฉริยะผ่านอุปกรณ์พกพาสำหรับนักศึกษา </v>
      </c>
      <c r="C22" s="83">
        <f>โครงการเรียงกลยุทธ์!M19</f>
        <v>0</v>
      </c>
      <c r="D22" s="83">
        <f>โครงการเรียงกลยุทธ์!N19</f>
        <v>3.7</v>
      </c>
      <c r="E22" s="83">
        <f>โครงการเรียงกลยุทธ์!O19</f>
        <v>0</v>
      </c>
      <c r="F22" s="83">
        <f>โครงการเรียงกลยุทธ์!P19</f>
        <v>0</v>
      </c>
      <c r="G22" s="83">
        <f>โครงการเรียงกลยุทธ์!Q19</f>
        <v>0</v>
      </c>
      <c r="H22" s="84"/>
    </row>
    <row r="23" spans="1:8" s="3" customFormat="1" ht="31.5" x14ac:dyDescent="0.25">
      <c r="A23" s="81">
        <f>โครงการเรียงกลยุทธ์!C20</f>
        <v>18</v>
      </c>
      <c r="B23" s="82" t="str">
        <f>โครงการเรียงกลยุทธ์!D20</f>
        <v xml:space="preserve">โครงการชุดทดสอบทักษะความรู้เทคโนโลยีสารสนเทศและทักษะดิจิทัลสำหรับผู้ประกอบการและแรงงานของโลกอนาคต </v>
      </c>
      <c r="C23" s="83">
        <f>โครงการเรียงกลยุทธ์!M20</f>
        <v>0</v>
      </c>
      <c r="D23" s="83">
        <f>โครงการเรียงกลยุทธ์!N20</f>
        <v>1</v>
      </c>
      <c r="E23" s="83">
        <f>โครงการเรียงกลยุทธ์!O20</f>
        <v>0</v>
      </c>
      <c r="F23" s="83">
        <f>โครงการเรียงกลยุทธ์!P20</f>
        <v>0</v>
      </c>
      <c r="G23" s="83">
        <f>โครงการเรียงกลยุทธ์!Q20</f>
        <v>0</v>
      </c>
      <c r="H23" s="84"/>
    </row>
    <row r="24" spans="1:8" s="3" customFormat="1" ht="31.5" x14ac:dyDescent="0.25">
      <c r="A24" s="81">
        <f>โครงการเรียงกลยุทธ์!C21</f>
        <v>19</v>
      </c>
      <c r="B24" s="82" t="str">
        <f>โครงการเรียงกลยุทธ์!D21</f>
        <v xml:space="preserve">โครงการพัฒนากระบวนการทำงาน โดยใช้เทคโนโลยีสารสนเทศ เพิ่มประสิทธิภาพการทำงาน ให้สอดรับกับพันธกิจมหาวิทยาลัยอย่างลงตัว </v>
      </c>
      <c r="C24" s="83">
        <f>โครงการเรียงกลยุทธ์!M21</f>
        <v>0</v>
      </c>
      <c r="D24" s="83">
        <f>โครงการเรียงกลยุทธ์!N21</f>
        <v>0.02</v>
      </c>
      <c r="E24" s="83">
        <f>โครงการเรียงกลยุทธ์!O21</f>
        <v>0.02</v>
      </c>
      <c r="F24" s="83">
        <f>โครงการเรียงกลยุทธ์!P21</f>
        <v>0.02</v>
      </c>
      <c r="G24" s="83">
        <f>โครงการเรียงกลยุทธ์!Q21</f>
        <v>0.02</v>
      </c>
      <c r="H24" s="84"/>
    </row>
    <row r="25" spans="1:8" s="3" customFormat="1" x14ac:dyDescent="0.25">
      <c r="A25" s="81">
        <f>โครงการเรียงกลยุทธ์!C22</f>
        <v>20</v>
      </c>
      <c r="B25" s="82" t="str">
        <f>โครงการเรียงกลยุทธ์!D22</f>
        <v xml:space="preserve">โครงการพัฒนาสมรรถนะด้าน Digital Literacy </v>
      </c>
      <c r="C25" s="83">
        <f>โครงการเรียงกลยุทธ์!M22</f>
        <v>0.2</v>
      </c>
      <c r="D25" s="83">
        <f>โครงการเรียงกลยุทธ์!N22</f>
        <v>0.2</v>
      </c>
      <c r="E25" s="83">
        <f>โครงการเรียงกลยุทธ์!O22</f>
        <v>0.2</v>
      </c>
      <c r="F25" s="83">
        <f>โครงการเรียงกลยุทธ์!P22</f>
        <v>0.2</v>
      </c>
      <c r="G25" s="83">
        <f>โครงการเรียงกลยุทธ์!Q22</f>
        <v>0.2</v>
      </c>
      <c r="H25" s="84"/>
    </row>
    <row r="26" spans="1:8" s="3" customFormat="1" x14ac:dyDescent="0.25">
      <c r="A26" s="81">
        <f>โครงการเรียงกลยุทธ์!C23</f>
        <v>21</v>
      </c>
      <c r="B26" s="82" t="str">
        <f>โครงการเรียงกลยุทธ์!D23</f>
        <v xml:space="preserve">โครงการหมู่บ้านนักพัฒนาเกษตรดิจิทัล </v>
      </c>
      <c r="C26" s="83">
        <f>โครงการเรียงกลยุทธ์!M23</f>
        <v>5</v>
      </c>
      <c r="D26" s="83">
        <f>โครงการเรียงกลยุทธ์!N23</f>
        <v>5</v>
      </c>
      <c r="E26" s="83">
        <f>โครงการเรียงกลยุทธ์!O23</f>
        <v>5</v>
      </c>
      <c r="F26" s="83">
        <f>โครงการเรียงกลยุทธ์!P23</f>
        <v>5</v>
      </c>
      <c r="G26" s="83">
        <f>โครงการเรียงกลยุทธ์!Q23</f>
        <v>5</v>
      </c>
      <c r="H26" s="84"/>
    </row>
    <row r="27" spans="1:8" s="3" customFormat="1" x14ac:dyDescent="0.25">
      <c r="A27" s="81">
        <f>โครงการเรียงกลยุทธ์!C24</f>
        <v>22</v>
      </c>
      <c r="B27" s="82" t="str">
        <f>โครงการเรียงกลยุทธ์!D24</f>
        <v xml:space="preserve">โครงการพัฒนาบุคลากรดิจิทัลใหม่เพื่อสนับสนุนงานมหาวิทยาลัยทุกระดับ </v>
      </c>
      <c r="C27" s="83">
        <f>โครงการเรียงกลยุทธ์!M24</f>
        <v>0.02</v>
      </c>
      <c r="D27" s="83">
        <f>โครงการเรียงกลยุทธ์!N24</f>
        <v>0.02</v>
      </c>
      <c r="E27" s="83">
        <f>โครงการเรียงกลยุทธ์!O24</f>
        <v>0.02</v>
      </c>
      <c r="F27" s="83">
        <f>โครงการเรียงกลยุทธ์!P24</f>
        <v>0.02</v>
      </c>
      <c r="G27" s="83">
        <f>โครงการเรียงกลยุทธ์!Q24</f>
        <v>0.02</v>
      </c>
      <c r="H27" s="84"/>
    </row>
    <row r="28" spans="1:8" s="8" customFormat="1" x14ac:dyDescent="0.25">
      <c r="A28" s="270" t="s">
        <v>77</v>
      </c>
      <c r="B28" s="270"/>
      <c r="C28" s="79">
        <f>SUM(C29:C32)</f>
        <v>0</v>
      </c>
      <c r="D28" s="79">
        <f t="shared" ref="D28:G28" si="3">SUM(D29:D32)</f>
        <v>1.54</v>
      </c>
      <c r="E28" s="79">
        <f t="shared" si="3"/>
        <v>5.1399999999999988</v>
      </c>
      <c r="F28" s="79">
        <f t="shared" si="3"/>
        <v>0.54</v>
      </c>
      <c r="G28" s="79">
        <f t="shared" si="3"/>
        <v>0.54</v>
      </c>
      <c r="H28" s="80">
        <f>SUM(C28:G28)</f>
        <v>7.7599999999999989</v>
      </c>
    </row>
    <row r="29" spans="1:8" s="3" customFormat="1" x14ac:dyDescent="0.25">
      <c r="A29" s="81">
        <f>โครงการเรียงกลยุทธ์!C25</f>
        <v>23</v>
      </c>
      <c r="B29" s="82" t="str">
        <f>โครงการเรียงกลยุทธ์!D25</f>
        <v xml:space="preserve">โครงการจัดทำแผน MJU DT Security Plan </v>
      </c>
      <c r="C29" s="83">
        <f>โครงการเรียงกลยุทธ์!M25</f>
        <v>0</v>
      </c>
      <c r="D29" s="83">
        <f>โครงการเรียงกลยุทธ์!N25</f>
        <v>0.02</v>
      </c>
      <c r="E29" s="83">
        <f>โครงการเรียงกลยุทธ์!O25</f>
        <v>0.02</v>
      </c>
      <c r="F29" s="83">
        <f>โครงการเรียงกลยุทธ์!P25</f>
        <v>0.02</v>
      </c>
      <c r="G29" s="83">
        <f>โครงการเรียงกลยุทธ์!Q25</f>
        <v>0.02</v>
      </c>
      <c r="H29" s="84"/>
    </row>
    <row r="30" spans="1:8" s="3" customFormat="1" x14ac:dyDescent="0.25">
      <c r="A30" s="81">
        <f>โครงการเรียงกลยุทธ์!C26</f>
        <v>24</v>
      </c>
      <c r="B30" s="82" t="str">
        <f>โครงการเรียงกลยุทธ์!D26</f>
        <v xml:space="preserve">โครงการปรับปรุงระบบความปลอดภัยข้อมูลของมหาวิทยาลัยรองรับพรบ.ข้อมูลส่วนบุคคล </v>
      </c>
      <c r="C30" s="83">
        <f>โครงการเรียงกลยุทธ์!M26</f>
        <v>0</v>
      </c>
      <c r="D30" s="83">
        <f>โครงการเรียงกลยุทธ์!N26</f>
        <v>0</v>
      </c>
      <c r="E30" s="83">
        <f>โครงการเรียงกลยุทธ์!O26</f>
        <v>4.5999999999999996</v>
      </c>
      <c r="F30" s="83">
        <f>โครงการเรียงกลยุทธ์!P26</f>
        <v>0</v>
      </c>
      <c r="G30" s="83">
        <f>โครงการเรียงกลยุทธ์!Q26</f>
        <v>0</v>
      </c>
      <c r="H30" s="84"/>
    </row>
    <row r="31" spans="1:8" s="3" customFormat="1" x14ac:dyDescent="0.25">
      <c r="A31" s="81">
        <f>โครงการเรียงกลยุทธ์!C27</f>
        <v>25</v>
      </c>
      <c r="B31" s="82" t="str">
        <f>โครงการเรียงกลยุทธ์!D27</f>
        <v xml:space="preserve">โครงการรสำรองข้อมูลระบบสารสนเทศและไฟล์ข้อมูลดิจิทัล </v>
      </c>
      <c r="C31" s="83">
        <f>โครงการเรียงกลยุทธ์!M27</f>
        <v>0</v>
      </c>
      <c r="D31" s="83">
        <f>โครงการเรียงกลยุทธ์!N27</f>
        <v>1.5</v>
      </c>
      <c r="E31" s="83">
        <f>โครงการเรียงกลยุทธ์!O27</f>
        <v>0.5</v>
      </c>
      <c r="F31" s="83">
        <f>โครงการเรียงกลยุทธ์!P27</f>
        <v>0.5</v>
      </c>
      <c r="G31" s="83">
        <f>โครงการเรียงกลยุทธ์!Q27</f>
        <v>0.5</v>
      </c>
      <c r="H31" s="84"/>
    </row>
    <row r="32" spans="1:8" s="3" customFormat="1" x14ac:dyDescent="0.25">
      <c r="A32" s="81">
        <f>โครงการเรียงกลยุทธ์!C28</f>
        <v>26</v>
      </c>
      <c r="B32" s="82" t="str">
        <f>โครงการเรียงกลยุทธ์!D28</f>
        <v xml:space="preserve">โครงการให้ความรู้ ความเข้าใจ และตระหนักถึงข้อมูลส่วนบุคคล สำหรับผู้พัฒนาระบบ และผู้ใช้ข้อมูล </v>
      </c>
      <c r="C32" s="83">
        <f>โครงการเรียงกลยุทธ์!M28</f>
        <v>0</v>
      </c>
      <c r="D32" s="83">
        <f>โครงการเรียงกลยุทธ์!N28</f>
        <v>0.02</v>
      </c>
      <c r="E32" s="83">
        <f>โครงการเรียงกลยุทธ์!O28</f>
        <v>0.02</v>
      </c>
      <c r="F32" s="83">
        <f>โครงการเรียงกลยุทธ์!P28</f>
        <v>0.02</v>
      </c>
      <c r="G32" s="83">
        <f>โครงการเรียงกลยุทธ์!Q28</f>
        <v>0.02</v>
      </c>
      <c r="H32" s="84"/>
    </row>
    <row r="33" spans="1:8" s="8" customFormat="1" x14ac:dyDescent="0.25">
      <c r="A33" s="271" t="s">
        <v>78</v>
      </c>
      <c r="B33" s="272"/>
      <c r="C33" s="86">
        <f>SUM(C34:C38)</f>
        <v>0.9</v>
      </c>
      <c r="D33" s="86">
        <f t="shared" ref="D33:G33" si="4">SUM(D34:D38)</f>
        <v>8.52</v>
      </c>
      <c r="E33" s="86">
        <f t="shared" si="4"/>
        <v>1.02</v>
      </c>
      <c r="F33" s="86">
        <f t="shared" si="4"/>
        <v>1.02</v>
      </c>
      <c r="G33" s="86">
        <f t="shared" si="4"/>
        <v>1.02</v>
      </c>
      <c r="H33" s="80">
        <f>SUM(C33:G33)</f>
        <v>12.479999999999999</v>
      </c>
    </row>
    <row r="34" spans="1:8" s="3" customFormat="1" x14ac:dyDescent="0.25">
      <c r="A34" s="81">
        <f>โครงการเรียงกลยุทธ์!C29</f>
        <v>27</v>
      </c>
      <c r="B34" s="82" t="str">
        <f>โครงการเรียงกลยุทธ์!D29</f>
        <v xml:space="preserve">โครงการวางแผนพัฒนามาตรฐานการให้บริการระบบเครือข่าย ระบบสารสนเทศและการให้บริการ </v>
      </c>
      <c r="C34" s="85">
        <f>โครงการเรียงกลยุทธ์!M29</f>
        <v>0</v>
      </c>
      <c r="D34" s="85">
        <f>โครงการเรียงกลยุทธ์!N29</f>
        <v>0.02</v>
      </c>
      <c r="E34" s="85">
        <f>โครงการเรียงกลยุทธ์!O29</f>
        <v>0.02</v>
      </c>
      <c r="F34" s="85">
        <f>โครงการเรียงกลยุทธ์!P29</f>
        <v>0.02</v>
      </c>
      <c r="G34" s="85">
        <f>โครงการเรียงกลยุทธ์!Q29</f>
        <v>0.02</v>
      </c>
      <c r="H34" s="84"/>
    </row>
    <row r="35" spans="1:8" s="3" customFormat="1" x14ac:dyDescent="0.25">
      <c r="A35" s="81">
        <f>โครงการเรียงกลยุทธ์!C30</f>
        <v>28</v>
      </c>
      <c r="B35" s="82" t="str">
        <f>โครงการเรียงกลยุทธ์!D30</f>
        <v xml:space="preserve">โครงการพัฒนาระบบ UniConn </v>
      </c>
      <c r="C35" s="85">
        <f>โครงการเรียงกลยุทธ์!M30</f>
        <v>0.9</v>
      </c>
      <c r="D35" s="85">
        <f>โครงการเรียงกลยุทธ์!N30</f>
        <v>0.5</v>
      </c>
      <c r="E35" s="85">
        <f>โครงการเรียงกลยุทธ์!O30</f>
        <v>0.5</v>
      </c>
      <c r="F35" s="85">
        <f>โครงการเรียงกลยุทธ์!P30</f>
        <v>0.5</v>
      </c>
      <c r="G35" s="85">
        <f>โครงการเรียงกลยุทธ์!Q30</f>
        <v>0.5</v>
      </c>
      <c r="H35" s="84"/>
    </row>
    <row r="36" spans="1:8" s="3" customFormat="1" x14ac:dyDescent="0.25">
      <c r="A36" s="81">
        <f>โครงการเรียงกลยุทธ์!C31</f>
        <v>29</v>
      </c>
      <c r="B36" s="82" t="str">
        <f>โครงการเรียงกลยุทธ์!D31</f>
        <v xml:space="preserve">โครงการพัฒนามาตรฐานการให้บริการระบบเครือข่าย ระบบสารสนเทศและการให้บริการ </v>
      </c>
      <c r="C36" s="85">
        <f>โครงการเรียงกลยุทธ์!M31</f>
        <v>0</v>
      </c>
      <c r="D36" s="85">
        <f>โครงการเรียงกลยุทธ์!N31</f>
        <v>7</v>
      </c>
      <c r="E36" s="85">
        <f>โครงการเรียงกลยุทธ์!O31</f>
        <v>0</v>
      </c>
      <c r="F36" s="85">
        <f>โครงการเรียงกลยุทธ์!P31</f>
        <v>0</v>
      </c>
      <c r="G36" s="85">
        <f>โครงการเรียงกลยุทธ์!Q31</f>
        <v>0</v>
      </c>
      <c r="H36" s="84"/>
    </row>
    <row r="37" spans="1:8" s="3" customFormat="1" x14ac:dyDescent="0.25">
      <c r="A37" s="81">
        <f>โครงการเรียงกลยุทธ์!C32</f>
        <v>30</v>
      </c>
      <c r="B37" s="82" t="str">
        <f>โครงการเรียงกลยุทธ์!D32</f>
        <v xml:space="preserve">โครงการระบบ Digital Signature และจัดการเอกสารในรูปแบบอิเล็กทรอนิกส์ </v>
      </c>
      <c r="C37" s="85">
        <f>โครงการเรียงกลยุทธ์!M32</f>
        <v>0</v>
      </c>
      <c r="D37" s="85">
        <f>โครงการเรียงกลยุทธ์!N32</f>
        <v>1</v>
      </c>
      <c r="E37" s="85">
        <f>โครงการเรียงกลยุทธ์!O32</f>
        <v>0.5</v>
      </c>
      <c r="F37" s="85">
        <f>โครงการเรียงกลยุทธ์!P32</f>
        <v>0.5</v>
      </c>
      <c r="G37" s="85">
        <f>โครงการเรียงกลยุทธ์!Q32</f>
        <v>0.5</v>
      </c>
      <c r="H37" s="84"/>
    </row>
    <row r="38" spans="1:8" s="3" customFormat="1" ht="31.5" x14ac:dyDescent="0.25">
      <c r="A38" s="81">
        <f>โครงการเรียงกลยุทธ์!C33</f>
        <v>31</v>
      </c>
      <c r="B38" s="82" t="str">
        <f>โครงการเรียงกลยุทธ์!D33</f>
        <v xml:space="preserve">โครงการปรับปรุงชุดฐานข้อมูลตามมาตรฐานสากลที่มีการเปิดเผยข้อมูลผ่านศูนย์ข้อมูลเปิด ด้านการศึกษา </v>
      </c>
      <c r="C38" s="85">
        <f>โครงการเรียงกลยุทธ์!M33</f>
        <v>0</v>
      </c>
      <c r="D38" s="85">
        <f>โครงการเรียงกลยุทธ์!N33</f>
        <v>0</v>
      </c>
      <c r="E38" s="85">
        <f>โครงการเรียงกลยุทธ์!O33</f>
        <v>0</v>
      </c>
      <c r="F38" s="85">
        <f>โครงการเรียงกลยุทธ์!P33</f>
        <v>0</v>
      </c>
      <c r="G38" s="85">
        <f>โครงการเรียงกลยุทธ์!Q33</f>
        <v>0</v>
      </c>
      <c r="H38" s="84"/>
    </row>
    <row r="39" spans="1:8" s="8" customFormat="1" x14ac:dyDescent="0.25">
      <c r="A39" s="271" t="s">
        <v>81</v>
      </c>
      <c r="B39" s="272"/>
      <c r="C39" s="86">
        <f>SUM(C40:C45)</f>
        <v>0</v>
      </c>
      <c r="D39" s="86">
        <f t="shared" ref="D39:G39" si="5">SUM(D40:D45)</f>
        <v>0.04</v>
      </c>
      <c r="E39" s="86">
        <f t="shared" si="5"/>
        <v>0.04</v>
      </c>
      <c r="F39" s="86">
        <f t="shared" si="5"/>
        <v>0.04</v>
      </c>
      <c r="G39" s="86">
        <f t="shared" si="5"/>
        <v>0.04</v>
      </c>
      <c r="H39" s="80">
        <f>SUM(C39:G39)</f>
        <v>0.16</v>
      </c>
    </row>
    <row r="40" spans="1:8" s="3" customFormat="1" x14ac:dyDescent="0.25">
      <c r="A40" s="81">
        <f>โครงการเรียงกลยุทธ์!C34</f>
        <v>32</v>
      </c>
      <c r="B40" s="82" t="str">
        <f>โครงการเรียงกลยุทธ์!D34</f>
        <v xml:space="preserve">โครงการวิเคราะห์กระบวนงาน เพื่อ Redesign Process </v>
      </c>
      <c r="C40" s="83">
        <f>โครงการเรียงกลยุทธ์!M34</f>
        <v>0</v>
      </c>
      <c r="D40" s="83">
        <f>โครงการเรียงกลยุทธ์!N34</f>
        <v>0.02</v>
      </c>
      <c r="E40" s="83">
        <f>โครงการเรียงกลยุทธ์!O34</f>
        <v>0.02</v>
      </c>
      <c r="F40" s="83">
        <f>โครงการเรียงกลยุทธ์!P34</f>
        <v>0.02</v>
      </c>
      <c r="G40" s="83">
        <f>โครงการเรียงกลยุทธ์!Q34</f>
        <v>0.02</v>
      </c>
      <c r="H40" s="84"/>
    </row>
    <row r="41" spans="1:8" s="3" customFormat="1" x14ac:dyDescent="0.25">
      <c r="A41" s="81">
        <f>โครงการเรียงกลยุทธ์!C35</f>
        <v>33</v>
      </c>
      <c r="B41" s="82" t="str">
        <f>โครงการเรียงกลยุทธ์!D35</f>
        <v xml:space="preserve">โครงการเพิ่มประสิทธิภาพระบบตรวจสอบเวลาทำงาน </v>
      </c>
      <c r="C41" s="83">
        <f>โครงการเรียงกลยุทธ์!M35</f>
        <v>0</v>
      </c>
      <c r="D41" s="83">
        <f>โครงการเรียงกลยุทธ์!N35</f>
        <v>0</v>
      </c>
      <c r="E41" s="83">
        <f>โครงการเรียงกลยุทธ์!O35</f>
        <v>0</v>
      </c>
      <c r="F41" s="83">
        <f>โครงการเรียงกลยุทธ์!P35</f>
        <v>0</v>
      </c>
      <c r="G41" s="83">
        <f>โครงการเรียงกลยุทธ์!Q35</f>
        <v>0</v>
      </c>
      <c r="H41" s="84"/>
    </row>
    <row r="42" spans="1:8" s="3" customFormat="1" x14ac:dyDescent="0.25">
      <c r="A42" s="81">
        <f>โครงการเรียงกลยุทธ์!C36</f>
        <v>34</v>
      </c>
      <c r="B42" s="82" t="str">
        <f>โครงการเรียงกลยุทธ์!D36</f>
        <v xml:space="preserve">โครงการพัฒนาระบบยานพาหนะ </v>
      </c>
      <c r="C42" s="83">
        <f>โครงการเรียงกลยุทธ์!M36</f>
        <v>0</v>
      </c>
      <c r="D42" s="83">
        <f>โครงการเรียงกลยุทธ์!N36</f>
        <v>0</v>
      </c>
      <c r="E42" s="83">
        <f>โครงการเรียงกลยุทธ์!O36</f>
        <v>0</v>
      </c>
      <c r="F42" s="83">
        <f>โครงการเรียงกลยุทธ์!P36</f>
        <v>0</v>
      </c>
      <c r="G42" s="83">
        <f>โครงการเรียงกลยุทธ์!Q36</f>
        <v>0</v>
      </c>
      <c r="H42" s="84"/>
    </row>
    <row r="43" spans="1:8" s="3" customFormat="1" x14ac:dyDescent="0.25">
      <c r="A43" s="81">
        <f>โครงการเรียงกลยุทธ์!C37</f>
        <v>35</v>
      </c>
      <c r="B43" s="82" t="str">
        <f>โครงการเรียงกลยุทธ์!D37</f>
        <v xml:space="preserve">โครงการเชื่อมต่อระบบ digital Signature กับระบบสารสนเทศเพื่อการบริหารจัดการ </v>
      </c>
      <c r="C43" s="83">
        <f>โครงการเรียงกลยุทธ์!M37</f>
        <v>0</v>
      </c>
      <c r="D43" s="83">
        <f>โครงการเรียงกลยุทธ์!N37</f>
        <v>0</v>
      </c>
      <c r="E43" s="83">
        <f>โครงการเรียงกลยุทธ์!O37</f>
        <v>0</v>
      </c>
      <c r="F43" s="83">
        <f>โครงการเรียงกลยุทธ์!P37</f>
        <v>0</v>
      </c>
      <c r="G43" s="83">
        <f>โครงการเรียงกลยุทธ์!Q37</f>
        <v>0</v>
      </c>
      <c r="H43" s="84"/>
    </row>
    <row r="44" spans="1:8" s="3" customFormat="1" x14ac:dyDescent="0.25">
      <c r="A44" s="81">
        <f>โครงการเรียงกลยุทธ์!C38</f>
        <v>36</v>
      </c>
      <c r="B44" s="82" t="str">
        <f>โครงการเรียงกลยุทธ์!D38</f>
        <v xml:space="preserve">โครงการพัฒนาระบบเพื่อลดขั้นตอนลดรายจ่าย </v>
      </c>
      <c r="C44" s="83">
        <f>โครงการเรียงกลยุทธ์!M38</f>
        <v>0</v>
      </c>
      <c r="D44" s="83">
        <f>โครงการเรียงกลยุทธ์!N38</f>
        <v>0</v>
      </c>
      <c r="E44" s="83">
        <f>โครงการเรียงกลยุทธ์!O38</f>
        <v>0</v>
      </c>
      <c r="F44" s="83">
        <f>โครงการเรียงกลยุทธ์!P38</f>
        <v>0</v>
      </c>
      <c r="G44" s="83">
        <f>โครงการเรียงกลยุทธ์!Q38</f>
        <v>0</v>
      </c>
      <c r="H44" s="84"/>
    </row>
    <row r="45" spans="1:8" s="3" customFormat="1" x14ac:dyDescent="0.25">
      <c r="A45" s="81">
        <f>โครงการเรียงกลยุทธ์!C39</f>
        <v>37</v>
      </c>
      <c r="B45" s="82" t="str">
        <f>โครงการเรียงกลยุทธ์!D39</f>
        <v xml:space="preserve">โครงการแลกเปลี่ยนเรียนรู้ระบบสารสนเทศเพื่อลดขั้นตอนการปฏิบัติงาน ลดรายจ่าย </v>
      </c>
      <c r="C45" s="83">
        <f>โครงการเรียงกลยุทธ์!M39</f>
        <v>0</v>
      </c>
      <c r="D45" s="83">
        <f>โครงการเรียงกลยุทธ์!N39</f>
        <v>0.02</v>
      </c>
      <c r="E45" s="83">
        <f>โครงการเรียงกลยุทธ์!O39</f>
        <v>0.02</v>
      </c>
      <c r="F45" s="83">
        <f>โครงการเรียงกลยุทธ์!P39</f>
        <v>0.02</v>
      </c>
      <c r="G45" s="83">
        <f>โครงการเรียงกลยุทธ์!Q39</f>
        <v>0.02</v>
      </c>
      <c r="H45" s="84"/>
    </row>
    <row r="46" spans="1:8" s="8" customFormat="1" x14ac:dyDescent="0.25">
      <c r="A46" s="273" t="s">
        <v>83</v>
      </c>
      <c r="B46" s="274"/>
      <c r="C46" s="79">
        <f>SUM(C47:C51)</f>
        <v>5</v>
      </c>
      <c r="D46" s="79">
        <f t="shared" ref="D46:G46" si="6">SUM(D47:D51)</f>
        <v>6.14</v>
      </c>
      <c r="E46" s="79">
        <f t="shared" si="6"/>
        <v>6.0399999999999991</v>
      </c>
      <c r="F46" s="79">
        <f t="shared" si="6"/>
        <v>6.0399999999999991</v>
      </c>
      <c r="G46" s="79">
        <f t="shared" si="6"/>
        <v>6.0399999999999991</v>
      </c>
      <c r="H46" s="80">
        <f>SUM(C46:G46)</f>
        <v>29.259999999999998</v>
      </c>
    </row>
    <row r="47" spans="1:8" s="3" customFormat="1" x14ac:dyDescent="0.25">
      <c r="A47" s="81">
        <f>โครงการเรียงกลยุทธ์!C40</f>
        <v>38</v>
      </c>
      <c r="B47" s="82" t="str">
        <f>โครงการเรียงกลยุทธ์!D40</f>
        <v xml:space="preserve">โครงการคัดสรรบริการและระบบการเกษตรที่โดดเด่น </v>
      </c>
      <c r="C47" s="85">
        <f>โครงการเรียงกลยุทธ์!M40</f>
        <v>0</v>
      </c>
      <c r="D47" s="85">
        <f>โครงการเรียงกลยุทธ์!N40</f>
        <v>0.02</v>
      </c>
      <c r="E47" s="85">
        <f>โครงการเรียงกลยุทธ์!O40</f>
        <v>0.02</v>
      </c>
      <c r="F47" s="85">
        <f>โครงการเรียงกลยุทธ์!P40</f>
        <v>0.02</v>
      </c>
      <c r="G47" s="85">
        <f>โครงการเรียงกลยุทธ์!Q40</f>
        <v>0.02</v>
      </c>
      <c r="H47" s="84"/>
    </row>
    <row r="48" spans="1:8" s="3" customFormat="1" x14ac:dyDescent="0.25">
      <c r="A48" s="81">
        <f>โครงการเรียงกลยุทธ์!C41</f>
        <v>39</v>
      </c>
      <c r="B48" s="82" t="str">
        <f>โครงการเรียงกลยุทธ์!D41</f>
        <v xml:space="preserve">โครงการจัดสิ่งสนับสนุนเพื่อการวิจัยด้าน Digital Service (Digital Service Work Shop space) </v>
      </c>
      <c r="C48" s="85">
        <f>โครงการเรียงกลยุทธ์!M41</f>
        <v>0</v>
      </c>
      <c r="D48" s="85">
        <f>โครงการเรียงกลยุทธ์!N41</f>
        <v>0.1</v>
      </c>
      <c r="E48" s="85">
        <f>โครงการเรียงกลยุทธ์!O41</f>
        <v>0</v>
      </c>
      <c r="F48" s="85">
        <f>โครงการเรียงกลยุทธ์!P41</f>
        <v>0</v>
      </c>
      <c r="G48" s="85">
        <f>โครงการเรียงกลยุทธ์!Q41</f>
        <v>0</v>
      </c>
      <c r="H48" s="84"/>
    </row>
    <row r="49" spans="1:8" s="3" customFormat="1" x14ac:dyDescent="0.25">
      <c r="A49" s="81">
        <f>โครงการเรียงกลยุทธ์!C42</f>
        <v>40</v>
      </c>
      <c r="B49" s="82" t="str">
        <f>โครงการเรียงกลยุทธ์!D42</f>
        <v>โครงการพัฒนาระบบ MJU Digital Services and Trainings</v>
      </c>
      <c r="C49" s="85">
        <f>โครงการเรียงกลยุทธ์!M42</f>
        <v>5</v>
      </c>
      <c r="D49" s="85">
        <f>โครงการเรียงกลยุทธ์!N42</f>
        <v>5</v>
      </c>
      <c r="E49" s="85">
        <f>โครงการเรียงกลยุทธ์!O42</f>
        <v>5</v>
      </c>
      <c r="F49" s="85">
        <f>โครงการเรียงกลยุทธ์!P42</f>
        <v>5</v>
      </c>
      <c r="G49" s="85">
        <f>โครงการเรียงกลยุทธ์!Q42</f>
        <v>5</v>
      </c>
      <c r="H49" s="84"/>
    </row>
    <row r="50" spans="1:8" s="3" customFormat="1" x14ac:dyDescent="0.25">
      <c r="A50" s="81">
        <f>โครงการเรียงกลยุทธ์!C43</f>
        <v>41</v>
      </c>
      <c r="B50" s="82" t="str">
        <f>โครงการเรียงกลยุทธ์!D43</f>
        <v>โครงการวิจัยพัฒนานวัตกรรม</v>
      </c>
      <c r="C50" s="85">
        <f>โครงการเรียงกลยุทธ์!M43</f>
        <v>0</v>
      </c>
      <c r="D50" s="85">
        <f>โครงการเรียงกลยุทธ์!N43</f>
        <v>1</v>
      </c>
      <c r="E50" s="85">
        <f>โครงการเรียงกลยุทธ์!O43</f>
        <v>1</v>
      </c>
      <c r="F50" s="85">
        <f>โครงการเรียงกลยุทธ์!P43</f>
        <v>1</v>
      </c>
      <c r="G50" s="85">
        <f>โครงการเรียงกลยุทธ์!Q43</f>
        <v>1</v>
      </c>
      <c r="H50" s="84"/>
    </row>
    <row r="51" spans="1:8" s="3" customFormat="1" x14ac:dyDescent="0.25">
      <c r="A51" s="81">
        <f>โครงการเรียงกลยุทธ์!C44</f>
        <v>42</v>
      </c>
      <c r="B51" s="82" t="str">
        <f>โครงการเรียงกลยุทธ์!D44</f>
        <v xml:space="preserve">โครงการสัมมนา MJU Digital Services &amp; Innovation </v>
      </c>
      <c r="C51" s="85">
        <f>โครงการเรียงกลยุทธ์!M44</f>
        <v>0</v>
      </c>
      <c r="D51" s="85">
        <f>โครงการเรียงกลยุทธ์!N44</f>
        <v>0.02</v>
      </c>
      <c r="E51" s="85">
        <f>โครงการเรียงกลยุทธ์!O44</f>
        <v>0.02</v>
      </c>
      <c r="F51" s="85">
        <f>โครงการเรียงกลยุทธ์!P44</f>
        <v>0.02</v>
      </c>
      <c r="G51" s="85">
        <f>โครงการเรียงกลยุทธ์!Q44</f>
        <v>0.02</v>
      </c>
      <c r="H51" s="84"/>
    </row>
    <row r="52" spans="1:8" s="8" customFormat="1" x14ac:dyDescent="0.25">
      <c r="A52" s="275" t="s">
        <v>86</v>
      </c>
      <c r="B52" s="275"/>
      <c r="C52" s="87">
        <f>SUM(C53:C55)</f>
        <v>5</v>
      </c>
      <c r="D52" s="87">
        <f t="shared" ref="D52:G52" si="7">SUM(D53:D55)</f>
        <v>6.02</v>
      </c>
      <c r="E52" s="87">
        <f t="shared" si="7"/>
        <v>6.02</v>
      </c>
      <c r="F52" s="87">
        <f t="shared" si="7"/>
        <v>6.02</v>
      </c>
      <c r="G52" s="87">
        <f t="shared" si="7"/>
        <v>6.02</v>
      </c>
      <c r="H52" s="88">
        <f>SUM(C52:G52)</f>
        <v>29.08</v>
      </c>
    </row>
    <row r="53" spans="1:8" s="3" customFormat="1" ht="31.5" x14ac:dyDescent="0.25">
      <c r="A53" s="81">
        <f>โครงการเรียงกลยุทธ์!C45</f>
        <v>43</v>
      </c>
      <c r="B53" s="82" t="str">
        <f>โครงการเรียงกลยุทธ์!D45</f>
        <v xml:space="preserve">โครงการจัดทำแผนการพัฒนาโครงสร้างพื้นฐานของมหาวิทยาลัยแม่โจ้รองรับการขยายตัวของฟาร์มอัจฉริยะ </v>
      </c>
      <c r="C53" s="85">
        <f>โครงการเรียงกลยุทธ์!M45</f>
        <v>0</v>
      </c>
      <c r="D53" s="85">
        <f>โครงการเรียงกลยุทธ์!N45</f>
        <v>0.02</v>
      </c>
      <c r="E53" s="85">
        <f>โครงการเรียงกลยุทธ์!O45</f>
        <v>0.02</v>
      </c>
      <c r="F53" s="85">
        <f>โครงการเรียงกลยุทธ์!P45</f>
        <v>0.02</v>
      </c>
      <c r="G53" s="85">
        <f>โครงการเรียงกลยุทธ์!Q45</f>
        <v>0.02</v>
      </c>
      <c r="H53" s="84"/>
    </row>
    <row r="54" spans="1:8" s="3" customFormat="1" x14ac:dyDescent="0.25">
      <c r="A54" s="81">
        <f>โครงการเรียงกลยุทธ์!C46</f>
        <v>44</v>
      </c>
      <c r="B54" s="82" t="str">
        <f>โครงการเรียงกลยุทธ์!D46</f>
        <v xml:space="preserve">โครงการปรับปรุงโครงสร้างพื้นฐานของมหาวิทยาลัยแม่โจ้รองรับการขยายตัวของฟาร์มอัจฉริยะ </v>
      </c>
      <c r="C54" s="85">
        <f>โครงการเรียงกลยุทธ์!M46</f>
        <v>5</v>
      </c>
      <c r="D54" s="85">
        <f>โครงการเรียงกลยุทธ์!N46</f>
        <v>5</v>
      </c>
      <c r="E54" s="85">
        <f>โครงการเรียงกลยุทธ์!O46</f>
        <v>5</v>
      </c>
      <c r="F54" s="85">
        <f>โครงการเรียงกลยุทธ์!P46</f>
        <v>5</v>
      </c>
      <c r="G54" s="85">
        <f>โครงการเรียงกลยุทธ์!Q46</f>
        <v>5</v>
      </c>
      <c r="H54" s="84"/>
    </row>
    <row r="55" spans="1:8" s="3" customFormat="1" x14ac:dyDescent="0.25">
      <c r="A55" s="81">
        <f>โครงการเรียงกลยุทธ์!C47</f>
        <v>45</v>
      </c>
      <c r="B55" s="82" t="str">
        <f>โครงการเรียงกลยุทธ์!D47</f>
        <v xml:space="preserve">โครงการวิจัยพัฒนานวัตกรรมเทคโนโลยีเพื่อการเกษตร </v>
      </c>
      <c r="C55" s="85">
        <f>โครงการเรียงกลยุทธ์!M47</f>
        <v>0</v>
      </c>
      <c r="D55" s="85">
        <f>โครงการเรียงกลยุทธ์!N47</f>
        <v>1</v>
      </c>
      <c r="E55" s="85">
        <f>โครงการเรียงกลยุทธ์!O47</f>
        <v>1</v>
      </c>
      <c r="F55" s="85">
        <f>โครงการเรียงกลยุทธ์!P47</f>
        <v>1</v>
      </c>
      <c r="G55" s="85">
        <f>โครงการเรียงกลยุทธ์!Q47</f>
        <v>1</v>
      </c>
      <c r="H55" s="84"/>
    </row>
    <row r="56" spans="1:8" s="8" customFormat="1" x14ac:dyDescent="0.25">
      <c r="A56" s="276" t="s">
        <v>88</v>
      </c>
      <c r="B56" s="276"/>
      <c r="C56" s="79">
        <f>SUM(C57:C60)</f>
        <v>0</v>
      </c>
      <c r="D56" s="79">
        <f t="shared" ref="D56:G56" si="8">SUM(D57:D60)</f>
        <v>2.04</v>
      </c>
      <c r="E56" s="79">
        <f t="shared" si="8"/>
        <v>0.04</v>
      </c>
      <c r="F56" s="79">
        <f t="shared" si="8"/>
        <v>0.04</v>
      </c>
      <c r="G56" s="79">
        <f t="shared" si="8"/>
        <v>0.04</v>
      </c>
      <c r="H56" s="80">
        <f>SUM(C56:G56)</f>
        <v>2.16</v>
      </c>
    </row>
    <row r="57" spans="1:8" s="3" customFormat="1" x14ac:dyDescent="0.25">
      <c r="A57" s="81">
        <f>โครงการเรียงกลยุทธ์!C48</f>
        <v>46</v>
      </c>
      <c r="B57" s="82" t="str">
        <f>โครงการเรียงกลยุทธ์!D48</f>
        <v xml:space="preserve">โครงการจัดทำแผนพัฒนาระบบสารสนเทศเพื่อการขับเคลื่อนแผนยุทธศาสตร์ </v>
      </c>
      <c r="C57" s="85">
        <f>โครงการเรียงกลยุทธ์!M48</f>
        <v>0</v>
      </c>
      <c r="D57" s="85">
        <f>โครงการเรียงกลยุทธ์!N48</f>
        <v>0.02</v>
      </c>
      <c r="E57" s="85">
        <f>โครงการเรียงกลยุทธ์!O48</f>
        <v>0.02</v>
      </c>
      <c r="F57" s="85">
        <f>โครงการเรียงกลยุทธ์!P48</f>
        <v>0.02</v>
      </c>
      <c r="G57" s="85">
        <f>โครงการเรียงกลยุทธ์!Q48</f>
        <v>0.02</v>
      </c>
      <c r="H57" s="84"/>
    </row>
    <row r="58" spans="1:8" s="3" customFormat="1" ht="31.5" x14ac:dyDescent="0.25">
      <c r="A58" s="81">
        <f>โครงการเรียงกลยุทธ์!C49</f>
        <v>47</v>
      </c>
      <c r="B58" s="82" t="str">
        <f>โครงการเรียงกลยุทธ์!D49</f>
        <v xml:space="preserve">โครงการระบบวิเคราะห์ความคิดเห็นและข่าวสารบนระบบสื่อสังคมออนไลน์เพื่อการพัฒนายุทธศาสตร์ทางด้านการตลาดเพื่อการเกษตรแบบดิจิทัล </v>
      </c>
      <c r="C58" s="85">
        <f>โครงการเรียงกลยุทธ์!M49</f>
        <v>0</v>
      </c>
      <c r="D58" s="85">
        <f>โครงการเรียงกลยุทธ์!N49</f>
        <v>2</v>
      </c>
      <c r="E58" s="85">
        <f>โครงการเรียงกลยุทธ์!O49</f>
        <v>0</v>
      </c>
      <c r="F58" s="85">
        <f>โครงการเรียงกลยุทธ์!P49</f>
        <v>0</v>
      </c>
      <c r="G58" s="85">
        <f>โครงการเรียงกลยุทธ์!Q49</f>
        <v>0</v>
      </c>
      <c r="H58" s="84"/>
    </row>
    <row r="59" spans="1:8" s="3" customFormat="1" x14ac:dyDescent="0.25">
      <c r="A59" s="81">
        <f>โครงการเรียงกลยุทธ์!C50</f>
        <v>48</v>
      </c>
      <c r="B59" s="82" t="str">
        <f>โครงการเรียงกลยุทธ์!D50</f>
        <v xml:space="preserve">โครงการปรับปรุงและพัฒนาระบบสารสนเทศด้านการขับเคลื่อนแผนและยุทธศาสตร์ </v>
      </c>
      <c r="C59" s="85">
        <f>โครงการเรียงกลยุทธ์!M50</f>
        <v>0</v>
      </c>
      <c r="D59" s="85">
        <f>โครงการเรียงกลยุทธ์!N50</f>
        <v>0</v>
      </c>
      <c r="E59" s="85">
        <f>โครงการเรียงกลยุทธ์!O50</f>
        <v>0</v>
      </c>
      <c r="F59" s="85">
        <f>โครงการเรียงกลยุทธ์!P50</f>
        <v>0</v>
      </c>
      <c r="G59" s="85">
        <f>โครงการเรียงกลยุทธ์!Q50</f>
        <v>0</v>
      </c>
      <c r="H59" s="84"/>
    </row>
    <row r="60" spans="1:8" s="3" customFormat="1" x14ac:dyDescent="0.25">
      <c r="A60" s="81">
        <f>โครงการเรียงกลยุทธ์!C51</f>
        <v>49</v>
      </c>
      <c r="B60" s="82" t="str">
        <f>โครงการเรียงกลยุทธ์!D51</f>
        <v xml:space="preserve">โครงการสัมมนาระบบสารสนเทศเพื่อการขับเคลื่อนแผนยุทธศาสตร์ </v>
      </c>
      <c r="C60" s="85">
        <f>โครงการเรียงกลยุทธ์!M51</f>
        <v>0</v>
      </c>
      <c r="D60" s="85">
        <f>โครงการเรียงกลยุทธ์!N51</f>
        <v>0.02</v>
      </c>
      <c r="E60" s="85">
        <f>โครงการเรียงกลยุทธ์!O51</f>
        <v>0.02</v>
      </c>
      <c r="F60" s="85">
        <f>โครงการเรียงกลยุทธ์!P51</f>
        <v>0.02</v>
      </c>
      <c r="G60" s="85">
        <f>โครงการเรียงกลยุทธ์!Q51</f>
        <v>0.02</v>
      </c>
      <c r="H60" s="84"/>
    </row>
    <row r="61" spans="1:8" s="8" customFormat="1" x14ac:dyDescent="0.25">
      <c r="A61" s="270" t="s">
        <v>90</v>
      </c>
      <c r="B61" s="270"/>
      <c r="C61" s="79">
        <f>SUM(C62:C65)</f>
        <v>0</v>
      </c>
      <c r="D61" s="79">
        <f t="shared" ref="D61:G61" si="9">SUM(D62:D65)</f>
        <v>1.77</v>
      </c>
      <c r="E61" s="79">
        <f t="shared" si="9"/>
        <v>1.77</v>
      </c>
      <c r="F61" s="79">
        <f t="shared" si="9"/>
        <v>7.0000000000000007E-2</v>
      </c>
      <c r="G61" s="79">
        <f t="shared" si="9"/>
        <v>7.0000000000000007E-2</v>
      </c>
      <c r="H61" s="80">
        <f>SUM(C61:G61)</f>
        <v>3.6799999999999997</v>
      </c>
    </row>
    <row r="62" spans="1:8" s="3" customFormat="1" x14ac:dyDescent="0.25">
      <c r="A62" s="81">
        <f>โครงการเรียงกลยุทธ์!C52</f>
        <v>50</v>
      </c>
      <c r="B62" s="82" t="str">
        <f>โครงการเรียงกลยุทธ์!D52</f>
        <v xml:space="preserve">โครงการสร้างเครือข่ายชุมชนดิจิทัล </v>
      </c>
      <c r="C62" s="83">
        <f>โครงการเรียงกลยุทธ์!M52</f>
        <v>0</v>
      </c>
      <c r="D62" s="83">
        <f>โครงการเรียงกลยุทธ์!N52</f>
        <v>0.02</v>
      </c>
      <c r="E62" s="83">
        <f>โครงการเรียงกลยุทธ์!O52</f>
        <v>0.02</v>
      </c>
      <c r="F62" s="83">
        <f>โครงการเรียงกลยุทธ์!P52</f>
        <v>0.02</v>
      </c>
      <c r="G62" s="83">
        <f>โครงการเรียงกลยุทธ์!Q52</f>
        <v>0.02</v>
      </c>
      <c r="H62" s="84"/>
    </row>
    <row r="63" spans="1:8" s="3" customFormat="1" ht="31.5" x14ac:dyDescent="0.25">
      <c r="A63" s="81">
        <f>โครงการเรียงกลยุทธ์!C53</f>
        <v>51</v>
      </c>
      <c r="B63" s="82" t="str">
        <f>โครงการเรียงกลยุทธ์!D53</f>
        <v xml:space="preserve">โครงการเข้าร่วมเครือข่ายองค์กรทั้งภายในและภายนอกองค์กร Capacity การพัฒนามหาวิทยาลัยไปสู่การเป็นมหาวิทยาลัยดิจิทัล </v>
      </c>
      <c r="C63" s="83">
        <f>โครงการเรียงกลยุทธ์!M53</f>
        <v>0</v>
      </c>
      <c r="D63" s="83">
        <f>โครงการเรียงกลยุทธ์!N53</f>
        <v>0.05</v>
      </c>
      <c r="E63" s="83">
        <f>โครงการเรียงกลยุทธ์!O53</f>
        <v>0.05</v>
      </c>
      <c r="F63" s="83">
        <f>โครงการเรียงกลยุทธ์!P53</f>
        <v>0.05</v>
      </c>
      <c r="G63" s="83">
        <f>โครงการเรียงกลยุทธ์!Q53</f>
        <v>0.05</v>
      </c>
      <c r="H63" s="84"/>
    </row>
    <row r="64" spans="1:8" s="3" customFormat="1" x14ac:dyDescent="0.25">
      <c r="A64" s="81">
        <f>โครงการเรียงกลยุทธ์!C54</f>
        <v>52</v>
      </c>
      <c r="B64" s="82" t="str">
        <f>โครงการเรียงกลยุทธ์!D54</f>
        <v xml:space="preserve">โครงการจัดทำห้องการเรียนการสอนระหว่างวิทยาเขต </v>
      </c>
      <c r="C64" s="83">
        <f>โครงการเรียงกลยุทธ์!M54</f>
        <v>0</v>
      </c>
      <c r="D64" s="83">
        <f>โครงการเรียงกลยุทธ์!N54</f>
        <v>1.7</v>
      </c>
      <c r="E64" s="83">
        <f>โครงการเรียงกลยุทธ์!O54</f>
        <v>1.7</v>
      </c>
      <c r="F64" s="83">
        <f>โครงการเรียงกลยุทธ์!P54</f>
        <v>0</v>
      </c>
      <c r="G64" s="83">
        <f>โครงการเรียงกลยุทธ์!Q54</f>
        <v>0</v>
      </c>
      <c r="H64" s="84"/>
    </row>
    <row r="65" spans="1:8" s="3" customFormat="1" x14ac:dyDescent="0.25">
      <c r="A65" s="81">
        <f>โครงการเรียงกลยุทธ์!C55</f>
        <v>53</v>
      </c>
      <c r="B65" s="82" t="str">
        <f>โครงการเรียงกลยุทธ์!D55</f>
        <v xml:space="preserve">โครงการเชื่อมต่อเครือข่ายระบบการเรียนการสอนระหว่างวิทยาเขต </v>
      </c>
      <c r="C65" s="83">
        <f>โครงการเรียงกลยุทธ์!M55</f>
        <v>0</v>
      </c>
      <c r="D65" s="83">
        <f>โครงการเรียงกลยุทธ์!N55</f>
        <v>0</v>
      </c>
      <c r="E65" s="83">
        <f>โครงการเรียงกลยุทธ์!O55</f>
        <v>0</v>
      </c>
      <c r="F65" s="83">
        <f>โครงการเรียงกลยุทธ์!P55</f>
        <v>0</v>
      </c>
      <c r="G65" s="83">
        <f>โครงการเรียงกลยุทธ์!Q55</f>
        <v>0</v>
      </c>
      <c r="H65" s="84"/>
    </row>
    <row r="66" spans="1:8" s="8" customFormat="1" x14ac:dyDescent="0.25">
      <c r="A66" s="270" t="s">
        <v>91</v>
      </c>
      <c r="B66" s="270"/>
      <c r="C66" s="86">
        <f>SUM(C67:C69)</f>
        <v>0</v>
      </c>
      <c r="D66" s="86">
        <f t="shared" ref="D66:G66" si="10">SUM(D67:D69)</f>
        <v>1.52</v>
      </c>
      <c r="E66" s="86">
        <f t="shared" si="10"/>
        <v>0.02</v>
      </c>
      <c r="F66" s="86">
        <f t="shared" si="10"/>
        <v>0.02</v>
      </c>
      <c r="G66" s="86">
        <f t="shared" si="10"/>
        <v>0.02</v>
      </c>
      <c r="H66" s="80">
        <f>SUM(C66:G66)</f>
        <v>1.58</v>
      </c>
    </row>
    <row r="67" spans="1:8" s="3" customFormat="1" ht="31.5" x14ac:dyDescent="0.25">
      <c r="A67" s="81">
        <f>โครงการเรียงกลยุทธ์!C56</f>
        <v>54</v>
      </c>
      <c r="B67" s="82" t="str">
        <f>โครงการเรียงกลยุทธ์!D56</f>
        <v xml:space="preserve">โครงการจัดทำแผนพัฒนาหลักสูตรการเรียนรู้ตลอดวิชาการสำหรับการพัฒนาทักษะสมัยใหม่แบบเปิดสำหรับสังคม </v>
      </c>
      <c r="C67" s="85">
        <f>โครงการเรียงกลยุทธ์!M56</f>
        <v>0</v>
      </c>
      <c r="D67" s="85">
        <f>โครงการเรียงกลยุทธ์!N56</f>
        <v>0.02</v>
      </c>
      <c r="E67" s="85">
        <f>โครงการเรียงกลยุทธ์!O56</f>
        <v>0.02</v>
      </c>
      <c r="F67" s="85">
        <f>โครงการเรียงกลยุทธ์!P56</f>
        <v>0.02</v>
      </c>
      <c r="G67" s="85">
        <f>โครงการเรียงกลยุทธ์!Q56</f>
        <v>0.02</v>
      </c>
      <c r="H67" s="84"/>
    </row>
    <row r="68" spans="1:8" s="3" customFormat="1" ht="31.5" x14ac:dyDescent="0.25">
      <c r="A68" s="81">
        <f>โครงการเรียงกลยุทธ์!C57</f>
        <v>55</v>
      </c>
      <c r="B68" s="82" t="str">
        <f>โครงการเรียงกลยุทธ์!D57</f>
        <v xml:space="preserve">โครงการระบบจัดการเรียนรู้ตลอดวิชาการสำหรับการพัฒนาทักษะสมัยใหม่แบบเปิดสำหรับสังคม (Microsoft Community Training for Cloud MOOC) </v>
      </c>
      <c r="C68" s="85">
        <f>โครงการเรียงกลยุทธ์!M57</f>
        <v>0</v>
      </c>
      <c r="D68" s="85">
        <f>โครงการเรียงกลยุทธ์!N57</f>
        <v>1.5</v>
      </c>
      <c r="E68" s="85">
        <f>โครงการเรียงกลยุทธ์!O57</f>
        <v>0</v>
      </c>
      <c r="F68" s="85">
        <f>โครงการเรียงกลยุทธ์!P57</f>
        <v>0</v>
      </c>
      <c r="G68" s="85">
        <f>โครงการเรียงกลยุทธ์!Q57</f>
        <v>0</v>
      </c>
      <c r="H68" s="84"/>
    </row>
    <row r="69" spans="1:8" s="3" customFormat="1" x14ac:dyDescent="0.25">
      <c r="A69" s="81">
        <f>โครงการเรียงกลยุทธ์!C58</f>
        <v>56</v>
      </c>
      <c r="B69" s="82" t="str">
        <f>โครงการเรียงกลยุทธ์!D58</f>
        <v xml:space="preserve">กิจกรรมเผยแพร่ Digital Content </v>
      </c>
      <c r="C69" s="85">
        <f>โครงการเรียงกลยุทธ์!M58</f>
        <v>0</v>
      </c>
      <c r="D69" s="85">
        <f>โครงการเรียงกลยุทธ์!N58</f>
        <v>0</v>
      </c>
      <c r="E69" s="85">
        <f>โครงการเรียงกลยุทธ์!O58</f>
        <v>0</v>
      </c>
      <c r="F69" s="85">
        <f>โครงการเรียงกลยุทธ์!P58</f>
        <v>0</v>
      </c>
      <c r="G69" s="85">
        <f>โครงการเรียงกลยุทธ์!Q58</f>
        <v>0</v>
      </c>
      <c r="H69" s="84"/>
    </row>
    <row r="70" spans="1:8" s="8" customFormat="1" x14ac:dyDescent="0.25">
      <c r="A70" s="273" t="s">
        <v>95</v>
      </c>
      <c r="B70" s="273"/>
      <c r="C70" s="86">
        <f>SUM(C71:C73)</f>
        <v>0</v>
      </c>
      <c r="D70" s="86">
        <f t="shared" ref="D70:G70" si="11">SUM(D71:D73)</f>
        <v>0.04</v>
      </c>
      <c r="E70" s="86">
        <f t="shared" si="11"/>
        <v>7.0399999999999991</v>
      </c>
      <c r="F70" s="86">
        <f t="shared" si="11"/>
        <v>0.04</v>
      </c>
      <c r="G70" s="86">
        <f t="shared" si="11"/>
        <v>0.04</v>
      </c>
      <c r="H70" s="80">
        <f>SUM(C70:G70)</f>
        <v>7.1599999999999993</v>
      </c>
    </row>
    <row r="71" spans="1:8" s="3" customFormat="1" ht="31.5" x14ac:dyDescent="0.25">
      <c r="A71" s="81">
        <f>โครงการเรียงกลยุทธ์!C59</f>
        <v>57</v>
      </c>
      <c r="B71" s="82" t="str">
        <f>โครงการเรียงกลยุทธ์!D59</f>
        <v xml:space="preserve">โครงการจัดทำแผนการพัฒนาโครงสร้างพื้นฐานของมหาวิทยาลัยแม่โจ้รองรับการพัฒนา Product/Service Champion </v>
      </c>
      <c r="C71" s="85">
        <f>โครงการเรียงกลยุทธ์!M59</f>
        <v>0</v>
      </c>
      <c r="D71" s="85">
        <f>โครงการเรียงกลยุทธ์!N59</f>
        <v>0.02</v>
      </c>
      <c r="E71" s="85">
        <f>โครงการเรียงกลยุทธ์!O59</f>
        <v>0.02</v>
      </c>
      <c r="F71" s="85">
        <f>โครงการเรียงกลยุทธ์!P59</f>
        <v>0.02</v>
      </c>
      <c r="G71" s="85">
        <f>โครงการเรียงกลยุทธ์!Q59</f>
        <v>0.02</v>
      </c>
      <c r="H71" s="84"/>
    </row>
    <row r="72" spans="1:8" s="3" customFormat="1" ht="31.5" x14ac:dyDescent="0.25">
      <c r="A72" s="81">
        <f>โครงการเรียงกลยุทธ์!C60</f>
        <v>58</v>
      </c>
      <c r="B72" s="82" t="str">
        <f>โครงการเรียงกลยุทธ์!D60</f>
        <v xml:space="preserve">โครงการปรับปรุงโครงสร้างพื้นฐานของมหาวิทยาลัยแม่โจ้รองรับการพัฒนาต้นแบบผลิตภัณฑ์หรือบริการ Product/Service Champion </v>
      </c>
      <c r="C72" s="85">
        <f>โครงการเรียงกลยุทธ์!M60</f>
        <v>0</v>
      </c>
      <c r="D72" s="85">
        <f>โครงการเรียงกลยุทธ์!N60</f>
        <v>0</v>
      </c>
      <c r="E72" s="85">
        <f>โครงการเรียงกลยุทธ์!O60</f>
        <v>7</v>
      </c>
      <c r="F72" s="85">
        <f>โครงการเรียงกลยุทธ์!P60</f>
        <v>0</v>
      </c>
      <c r="G72" s="85">
        <f>โครงการเรียงกลยุทธ์!Q60</f>
        <v>0</v>
      </c>
      <c r="H72" s="84"/>
    </row>
    <row r="73" spans="1:8" s="3" customFormat="1" x14ac:dyDescent="0.25">
      <c r="A73" s="81">
        <f>โครงการเรียงกลยุทธ์!C61</f>
        <v>59</v>
      </c>
      <c r="B73" s="82" t="str">
        <f>โครงการเรียงกลยุทธ์!D61</f>
        <v>โครงการอบรมเทคโนโลยีดิจิทัล สนับสนุนการพัฒนา Product/Service Champion</v>
      </c>
      <c r="C73" s="85">
        <f>โครงการเรียงกลยุทธ์!M61</f>
        <v>0</v>
      </c>
      <c r="D73" s="85">
        <f>โครงการเรียงกลยุทธ์!N61</f>
        <v>0.02</v>
      </c>
      <c r="E73" s="85">
        <f>โครงการเรียงกลยุทธ์!O61</f>
        <v>0.02</v>
      </c>
      <c r="F73" s="85">
        <f>โครงการเรียงกลยุทธ์!P61</f>
        <v>0.02</v>
      </c>
      <c r="G73" s="85">
        <f>โครงการเรียงกลยุทธ์!Q61</f>
        <v>0.02</v>
      </c>
      <c r="H73" s="84"/>
    </row>
    <row r="74" spans="1:8" s="8" customFormat="1" x14ac:dyDescent="0.25">
      <c r="A74" s="277" t="s">
        <v>97</v>
      </c>
      <c r="B74" s="277"/>
      <c r="C74" s="86">
        <f>SUM(C75:C79)</f>
        <v>0</v>
      </c>
      <c r="D74" s="86">
        <f t="shared" ref="D74:G74" si="12">SUM(D75:D79)</f>
        <v>1.07</v>
      </c>
      <c r="E74" s="86">
        <f t="shared" si="12"/>
        <v>7.0000000000000007E-2</v>
      </c>
      <c r="F74" s="86">
        <f t="shared" si="12"/>
        <v>7.0000000000000007E-2</v>
      </c>
      <c r="G74" s="86">
        <f t="shared" si="12"/>
        <v>7.0000000000000007E-2</v>
      </c>
      <c r="H74" s="80">
        <f>SUM(C74:G74)</f>
        <v>1.2800000000000002</v>
      </c>
    </row>
    <row r="75" spans="1:8" s="3" customFormat="1" x14ac:dyDescent="0.25">
      <c r="A75" s="81">
        <f>โครงการเรียงกลยุทธ์!C62</f>
        <v>60</v>
      </c>
      <c r="B75" s="82" t="str">
        <f>โครงการเรียงกลยุทธ์!D62</f>
        <v>โครงการวางแผนการพัฒนา Technology Reach Level (Learning Innovation)</v>
      </c>
      <c r="C75" s="85">
        <f>โครงการเรียงกลยุทธ์!M62</f>
        <v>0</v>
      </c>
      <c r="D75" s="85">
        <f>โครงการเรียงกลยุทธ์!N62</f>
        <v>0.02</v>
      </c>
      <c r="E75" s="85">
        <f>โครงการเรียงกลยุทธ์!O62</f>
        <v>0.02</v>
      </c>
      <c r="F75" s="85">
        <f>โครงการเรียงกลยุทธ์!P62</f>
        <v>0.02</v>
      </c>
      <c r="G75" s="85">
        <f>โครงการเรียงกลยุทธ์!Q62</f>
        <v>0.02</v>
      </c>
      <c r="H75" s="84"/>
    </row>
    <row r="76" spans="1:8" s="3" customFormat="1" x14ac:dyDescent="0.25">
      <c r="A76" s="81">
        <f>โครงการเรียงกลยุทธ์!C63</f>
        <v>61</v>
      </c>
      <c r="B76" s="82" t="str">
        <f>โครงการเรียงกลยุทธ์!D63</f>
        <v>โครงการจัดทำและรวมรวมบทความวารสารแม่โจ้เทคโนโลยีสารสนเทศ มหาวิทยาลัยแม่โจ้</v>
      </c>
      <c r="C76" s="85">
        <f>โครงการเรียงกลยุทธ์!M63</f>
        <v>0</v>
      </c>
      <c r="D76" s="85">
        <f>โครงการเรียงกลยุทธ์!N63</f>
        <v>0</v>
      </c>
      <c r="E76" s="85">
        <f>โครงการเรียงกลยุทธ์!O63</f>
        <v>0</v>
      </c>
      <c r="F76" s="85">
        <f>โครงการเรียงกลยุทธ์!P63</f>
        <v>0</v>
      </c>
      <c r="G76" s="85">
        <f>โครงการเรียงกลยุทธ์!Q63</f>
        <v>0</v>
      </c>
      <c r="H76" s="84"/>
    </row>
    <row r="77" spans="1:8" s="3" customFormat="1" x14ac:dyDescent="0.25">
      <c r="A77" s="81">
        <f>โครงการเรียงกลยุทธ์!C64</f>
        <v>62</v>
      </c>
      <c r="B77" s="82" t="str">
        <f>โครงการเรียงกลยุทธ์!D64</f>
        <v>โครงการพัฒนาสื่อและเทคโนโลยีดิจิทัลเพื่อการศึกษาและการเรียนรู้ตลอดชีวิต (MJU MOOC)</v>
      </c>
      <c r="C77" s="85">
        <f>โครงการเรียงกลยุทธ์!M64</f>
        <v>0</v>
      </c>
      <c r="D77" s="85">
        <f>โครงการเรียงกลยุทธ์!N64</f>
        <v>0.05</v>
      </c>
      <c r="E77" s="85">
        <f>โครงการเรียงกลยุทธ์!O64</f>
        <v>0.05</v>
      </c>
      <c r="F77" s="85">
        <f>โครงการเรียงกลยุทธ์!P64</f>
        <v>0.05</v>
      </c>
      <c r="G77" s="85">
        <f>โครงการเรียงกลยุทธ์!Q64</f>
        <v>0.05</v>
      </c>
      <c r="H77" s="84"/>
    </row>
    <row r="78" spans="1:8" s="3" customFormat="1" x14ac:dyDescent="0.25">
      <c r="A78" s="81">
        <f>โครงการเรียงกลยุทธ์!C65</f>
        <v>63</v>
      </c>
      <c r="B78" s="82" t="str">
        <f>โครงการเรียงกลยุทธ์!D65</f>
        <v xml:space="preserve">โครงการพัฒนา(จัดหา) ระบบประมวลผลระดับสูงสำหรับงานวิจัย </v>
      </c>
      <c r="C78" s="85">
        <f>โครงการเรียงกลยุทธ์!M65</f>
        <v>0</v>
      </c>
      <c r="D78" s="85">
        <f>โครงการเรียงกลยุทธ์!N65</f>
        <v>1</v>
      </c>
      <c r="E78" s="85">
        <f>โครงการเรียงกลยุทธ์!O65</f>
        <v>0</v>
      </c>
      <c r="F78" s="85">
        <f>โครงการเรียงกลยุทธ์!P65</f>
        <v>0</v>
      </c>
      <c r="G78" s="85">
        <f>โครงการเรียงกลยุทธ์!Q65</f>
        <v>0</v>
      </c>
      <c r="H78" s="84"/>
    </row>
    <row r="79" spans="1:8" s="3" customFormat="1" x14ac:dyDescent="0.25">
      <c r="A79" s="81">
        <f>โครงการเรียงกลยุทธ์!C66</f>
        <v>64</v>
      </c>
      <c r="B79" s="82" t="str">
        <f>โครงการเรียงกลยุทธ์!D66</f>
        <v>กิจกรรมเผยแพร่องค์ความรู้เผยแพร่ออนไลน์</v>
      </c>
      <c r="C79" s="85">
        <f>โครงการเรียงกลยุทธ์!M66</f>
        <v>0</v>
      </c>
      <c r="D79" s="85">
        <f>โครงการเรียงกลยุทธ์!N66</f>
        <v>0</v>
      </c>
      <c r="E79" s="85">
        <f>โครงการเรียงกลยุทธ์!O66</f>
        <v>0</v>
      </c>
      <c r="F79" s="85">
        <f>โครงการเรียงกลยุทธ์!P66</f>
        <v>0</v>
      </c>
      <c r="G79" s="85">
        <f>โครงการเรียงกลยุทธ์!Q66</f>
        <v>0</v>
      </c>
      <c r="H79" s="84"/>
    </row>
    <row r="80" spans="1:8" s="8" customFormat="1" x14ac:dyDescent="0.25">
      <c r="A80" s="278" t="s">
        <v>98</v>
      </c>
      <c r="B80" s="278"/>
      <c r="C80" s="86">
        <f>SUM(C81:C84)</f>
        <v>0</v>
      </c>
      <c r="D80" s="86">
        <f>SUM(D81:D84)</f>
        <v>0.05</v>
      </c>
      <c r="E80" s="86">
        <f>SUM(E81:E84)</f>
        <v>0.02</v>
      </c>
      <c r="F80" s="86">
        <f>SUM(F81:F84)</f>
        <v>0.02</v>
      </c>
      <c r="G80" s="86">
        <f>SUM(G81:G84)</f>
        <v>0.02</v>
      </c>
      <c r="H80" s="80">
        <f>SUM(C80:G80)</f>
        <v>0.11000000000000001</v>
      </c>
    </row>
    <row r="81" spans="1:8" s="3" customFormat="1" x14ac:dyDescent="0.25">
      <c r="A81" s="81">
        <f>โครงการเรียงกลยุทธ์!C67</f>
        <v>65</v>
      </c>
      <c r="B81" s="82" t="str">
        <f>โครงการเรียงกลยุทธ์!D67</f>
        <v>โครงการยกระดับโครงสร้างหน่วยงานดิจิทัลระดับมหาวิทยาลัย</v>
      </c>
      <c r="C81" s="85">
        <f>โครงการเรียงกลยุทธ์!M67</f>
        <v>0</v>
      </c>
      <c r="D81" s="85">
        <f>โครงการเรียงกลยุทธ์!N67</f>
        <v>0.01</v>
      </c>
      <c r="E81" s="85">
        <f>โครงการเรียงกลยุทธ์!O67</f>
        <v>0</v>
      </c>
      <c r="F81" s="85">
        <f>โครงการเรียงกลยุทธ์!P67</f>
        <v>0</v>
      </c>
      <c r="G81" s="85">
        <f>โครงการเรียงกลยุทธ์!Q67</f>
        <v>0</v>
      </c>
      <c r="H81" s="84"/>
    </row>
    <row r="82" spans="1:8" s="3" customFormat="1" x14ac:dyDescent="0.25">
      <c r="A82" s="81">
        <f>โครงการเรียงกลยุทธ์!C68</f>
        <v>66</v>
      </c>
      <c r="B82" s="82" t="str">
        <f>โครงการเรียงกลยุทธ์!D68</f>
        <v>โครงการรวบรวมบุคลากรงานดิจิทัล</v>
      </c>
      <c r="C82" s="85">
        <f>โครงการเรียงกลยุทธ์!M68</f>
        <v>0</v>
      </c>
      <c r="D82" s="85">
        <f>โครงการเรียงกลยุทธ์!N68</f>
        <v>0.01</v>
      </c>
      <c r="E82" s="85">
        <f>โครงการเรียงกลยุทธ์!O68</f>
        <v>0</v>
      </c>
      <c r="F82" s="85">
        <f>โครงการเรียงกลยุทธ์!P68</f>
        <v>0</v>
      </c>
      <c r="G82" s="85">
        <f>โครงการเรียงกลยุทธ์!Q68</f>
        <v>0</v>
      </c>
      <c r="H82" s="84"/>
    </row>
    <row r="83" spans="1:8" s="3" customFormat="1" x14ac:dyDescent="0.25">
      <c r="A83" s="81">
        <f>โครงการเรียงกลยุทธ์!C69</f>
        <v>67</v>
      </c>
      <c r="B83" s="82" t="str">
        <f>โครงการเรียงกลยุทธ์!D69</f>
        <v>โครงการจัดตั้งหน่วยงานดิจิทัล</v>
      </c>
      <c r="C83" s="85">
        <f>โครงการเรียงกลยุทธ์!M69</f>
        <v>0</v>
      </c>
      <c r="D83" s="85">
        <f>โครงการเรียงกลยุทธ์!N69</f>
        <v>0.01</v>
      </c>
      <c r="E83" s="85">
        <f>โครงการเรียงกลยุทธ์!O69</f>
        <v>0</v>
      </c>
      <c r="F83" s="85">
        <f>โครงการเรียงกลยุทธ์!P69</f>
        <v>0</v>
      </c>
      <c r="G83" s="85">
        <f>โครงการเรียงกลยุทธ์!Q69</f>
        <v>0</v>
      </c>
      <c r="H83" s="84"/>
    </row>
    <row r="84" spans="1:8" s="3" customFormat="1" x14ac:dyDescent="0.25">
      <c r="A84" s="81">
        <f>โครงการเรียงกลยุทธ์!C70</f>
        <v>68</v>
      </c>
      <c r="B84" s="82" t="str">
        <f>โครงการเรียงกลยุทธ์!D70</f>
        <v>โครงการ MOU เครือข่ายความร่วมมือ</v>
      </c>
      <c r="C84" s="85">
        <f>โครงการเรียงกลยุทธ์!M70</f>
        <v>0</v>
      </c>
      <c r="D84" s="85">
        <f>โครงการเรียงกลยุทธ์!N70</f>
        <v>0.02</v>
      </c>
      <c r="E84" s="85">
        <f>โครงการเรียงกลยุทธ์!O70</f>
        <v>0.02</v>
      </c>
      <c r="F84" s="85">
        <f>โครงการเรียงกลยุทธ์!P70</f>
        <v>0.02</v>
      </c>
      <c r="G84" s="85">
        <f>โครงการเรียงกลยุทธ์!Q70</f>
        <v>0.02</v>
      </c>
      <c r="H84" s="84"/>
    </row>
    <row r="85" spans="1:8" s="8" customFormat="1" x14ac:dyDescent="0.25">
      <c r="A85" s="270" t="s">
        <v>99</v>
      </c>
      <c r="B85" s="270"/>
      <c r="C85" s="79">
        <f>SUM(C86:C88)</f>
        <v>0</v>
      </c>
      <c r="D85" s="79">
        <f t="shared" ref="D85:G85" si="13">SUM(D86:D88)</f>
        <v>0.04</v>
      </c>
      <c r="E85" s="79">
        <f t="shared" si="13"/>
        <v>0.04</v>
      </c>
      <c r="F85" s="79">
        <f t="shared" si="13"/>
        <v>0.04</v>
      </c>
      <c r="G85" s="79">
        <f t="shared" si="13"/>
        <v>0.04</v>
      </c>
      <c r="H85" s="80">
        <f>SUM(C85:G85)</f>
        <v>0.16</v>
      </c>
    </row>
    <row r="86" spans="1:8" s="3" customFormat="1" x14ac:dyDescent="0.25">
      <c r="A86" s="81">
        <f>โครงการเรียงกลยุทธ์!C71</f>
        <v>69</v>
      </c>
      <c r="B86" s="82" t="str">
        <f>โครงการเรียงกลยุทธ์!D71</f>
        <v>โครงการจัดทำแผน Digital Platform</v>
      </c>
      <c r="C86" s="83">
        <f>โครงการเรียงกลยุทธ์!M71</f>
        <v>0</v>
      </c>
      <c r="D86" s="83">
        <f>โครงการเรียงกลยุทธ์!N71</f>
        <v>0.02</v>
      </c>
      <c r="E86" s="83">
        <f>โครงการเรียงกลยุทธ์!O71</f>
        <v>0.02</v>
      </c>
      <c r="F86" s="83">
        <f>โครงการเรียงกลยุทธ์!P71</f>
        <v>0.02</v>
      </c>
      <c r="G86" s="83">
        <f>โครงการเรียงกลยุทธ์!Q71</f>
        <v>0.02</v>
      </c>
      <c r="H86" s="84"/>
    </row>
    <row r="87" spans="1:8" s="3" customFormat="1" x14ac:dyDescent="0.25">
      <c r="A87" s="81">
        <f>โครงการเรียงกลยุทธ์!C72</f>
        <v>70</v>
      </c>
      <c r="B87" s="82" t="str">
        <f>โครงการเรียงกลยุทธ์!D72</f>
        <v>กิจกรรมขับเคลื่อนการพัฒนา Ditgital Platform</v>
      </c>
      <c r="C87" s="83">
        <f>โครงการเรียงกลยุทธ์!M72</f>
        <v>0</v>
      </c>
      <c r="D87" s="83">
        <f>โครงการเรียงกลยุทธ์!N72</f>
        <v>0</v>
      </c>
      <c r="E87" s="83">
        <f>โครงการเรียงกลยุทธ์!O72</f>
        <v>0</v>
      </c>
      <c r="F87" s="83">
        <f>โครงการเรียงกลยุทธ์!P72</f>
        <v>0</v>
      </c>
      <c r="G87" s="83">
        <f>โครงการเรียงกลยุทธ์!Q72</f>
        <v>0</v>
      </c>
      <c r="H87" s="84"/>
    </row>
    <row r="88" spans="1:8" s="3" customFormat="1" x14ac:dyDescent="0.25">
      <c r="A88" s="81">
        <f>โครงการเรียงกลยุทธ์!C73</f>
        <v>71</v>
      </c>
      <c r="B88" s="82" t="str">
        <f>โครงการเรียงกลยุทธ์!D73</f>
        <v>โครงการ Leadership Human to 5 MJU Digital Platform</v>
      </c>
      <c r="C88" s="83">
        <f>โครงการเรียงกลยุทธ์!M73</f>
        <v>0</v>
      </c>
      <c r="D88" s="83">
        <f>โครงการเรียงกลยุทธ์!N73</f>
        <v>0.02</v>
      </c>
      <c r="E88" s="83">
        <f>โครงการเรียงกลยุทธ์!O73</f>
        <v>0.02</v>
      </c>
      <c r="F88" s="83">
        <f>โครงการเรียงกลยุทธ์!P73</f>
        <v>0.02</v>
      </c>
      <c r="G88" s="83">
        <f>โครงการเรียงกลยุทธ์!Q73</f>
        <v>0.02</v>
      </c>
      <c r="H88" s="84"/>
    </row>
    <row r="89" spans="1:8" s="8" customFormat="1" x14ac:dyDescent="0.25">
      <c r="A89" s="270" t="s">
        <v>103</v>
      </c>
      <c r="B89" s="270"/>
      <c r="C89" s="86">
        <f>SUM(C90:C93)</f>
        <v>0.7</v>
      </c>
      <c r="D89" s="86">
        <f t="shared" ref="D89:G89" si="14">SUM(D90:D93)</f>
        <v>0.74</v>
      </c>
      <c r="E89" s="86">
        <f t="shared" si="14"/>
        <v>0.74</v>
      </c>
      <c r="F89" s="86">
        <f t="shared" si="14"/>
        <v>0.74</v>
      </c>
      <c r="G89" s="86">
        <f t="shared" si="14"/>
        <v>8.0399999999999991</v>
      </c>
      <c r="H89" s="80">
        <f>SUM(C89:G89)</f>
        <v>10.959999999999999</v>
      </c>
    </row>
    <row r="90" spans="1:8" s="3" customFormat="1" x14ac:dyDescent="0.25">
      <c r="A90" s="81">
        <f>โครงการเรียงกลยุทธ์!C74</f>
        <v>72</v>
      </c>
      <c r="B90" s="89" t="str">
        <f>โครงการเรียงกลยุทธ์!D74</f>
        <v>โครงการจัดทำแผน MJU Dashboard Requirement 3 ระดับชั้น</v>
      </c>
      <c r="C90" s="85">
        <f>โครงการเรียงกลยุทธ์!M74</f>
        <v>0</v>
      </c>
      <c r="D90" s="85">
        <f>โครงการเรียงกลยุทธ์!N74</f>
        <v>0.02</v>
      </c>
      <c r="E90" s="85">
        <f>โครงการเรียงกลยุทธ์!O74</f>
        <v>0.02</v>
      </c>
      <c r="F90" s="85">
        <f>โครงการเรียงกลยุทธ์!P74</f>
        <v>0.02</v>
      </c>
      <c r="G90" s="85">
        <f>โครงการเรียงกลยุทธ์!Q74</f>
        <v>0.02</v>
      </c>
      <c r="H90" s="84"/>
    </row>
    <row r="91" spans="1:8" s="3" customFormat="1" x14ac:dyDescent="0.25">
      <c r="A91" s="81">
        <f>โครงการเรียงกลยุทธ์!C75</f>
        <v>73</v>
      </c>
      <c r="B91" s="89" t="str">
        <f>โครงการเรียงกลยุทธ์!D75</f>
        <v xml:space="preserve">โครงการพัฒนาระบบวิเคราะห์และแสดงผลหลายมิติเพื่อต่อยอดงานวิจัยของมหาวิทยาลัยแม่โจ้ </v>
      </c>
      <c r="C91" s="85">
        <f>โครงการเรียงกลยุทธ์!M75</f>
        <v>0</v>
      </c>
      <c r="D91" s="85">
        <f>โครงการเรียงกลยุทธ์!N75</f>
        <v>0</v>
      </c>
      <c r="E91" s="85">
        <f>โครงการเรียงกลยุทธ์!O75</f>
        <v>0</v>
      </c>
      <c r="F91" s="85">
        <f>โครงการเรียงกลยุทธ์!P75</f>
        <v>0</v>
      </c>
      <c r="G91" s="85">
        <f>โครงการเรียงกลยุทธ์!Q75</f>
        <v>7.3</v>
      </c>
      <c r="H91" s="84"/>
    </row>
    <row r="92" spans="1:8" s="3" customFormat="1" x14ac:dyDescent="0.25">
      <c r="A92" s="81">
        <f>โครงการเรียงกลยุทธ์!C76</f>
        <v>74</v>
      </c>
      <c r="B92" s="89" t="str">
        <f>โครงการเรียงกลยุทธ์!D76</f>
        <v>โครงการพัฒนาระบบ Datacenter &amp; MJU Dashboard (Dashboard)</v>
      </c>
      <c r="C92" s="85">
        <f>โครงการเรียงกลยุทธ์!M76</f>
        <v>0.7</v>
      </c>
      <c r="D92" s="85">
        <f>โครงการเรียงกลยุทธ์!N76</f>
        <v>0.7</v>
      </c>
      <c r="E92" s="85">
        <f>โครงการเรียงกลยุทธ์!O76</f>
        <v>0.7</v>
      </c>
      <c r="F92" s="85">
        <f>โครงการเรียงกลยุทธ์!P76</f>
        <v>0.7</v>
      </c>
      <c r="G92" s="85">
        <f>โครงการเรียงกลยุทธ์!Q76</f>
        <v>0.7</v>
      </c>
      <c r="H92" s="84"/>
    </row>
    <row r="93" spans="1:8" s="3" customFormat="1" x14ac:dyDescent="0.25">
      <c r="A93" s="81">
        <f>โครงการเรียงกลยุทธ์!C77</f>
        <v>75</v>
      </c>
      <c r="B93" s="89" t="str">
        <f>โครงการเรียงกลยุทธ์!D77</f>
        <v>โครงการสัมมนา Dashboard</v>
      </c>
      <c r="C93" s="85">
        <f>โครงการเรียงกลยุทธ์!M77</f>
        <v>0</v>
      </c>
      <c r="D93" s="85">
        <f>โครงการเรียงกลยุทธ์!N77</f>
        <v>0.02</v>
      </c>
      <c r="E93" s="85">
        <f>โครงการเรียงกลยุทธ์!O77</f>
        <v>0.02</v>
      </c>
      <c r="F93" s="85">
        <f>โครงการเรียงกลยุทธ์!P77</f>
        <v>0.02</v>
      </c>
      <c r="G93" s="85">
        <f>โครงการเรียงกลยุทธ์!Q77</f>
        <v>0.02</v>
      </c>
      <c r="H93" s="84"/>
    </row>
    <row r="94" spans="1:8" s="8" customFormat="1" x14ac:dyDescent="0.25">
      <c r="A94" s="270" t="s">
        <v>107</v>
      </c>
      <c r="B94" s="270"/>
      <c r="C94" s="79">
        <f>SUM(C95:C97)</f>
        <v>2</v>
      </c>
      <c r="D94" s="79">
        <f t="shared" ref="D94:G94" si="15">SUM(D95:D97)</f>
        <v>0.54</v>
      </c>
      <c r="E94" s="79">
        <f t="shared" si="15"/>
        <v>0.54</v>
      </c>
      <c r="F94" s="79">
        <f t="shared" si="15"/>
        <v>0.54</v>
      </c>
      <c r="G94" s="79">
        <f t="shared" si="15"/>
        <v>0.54</v>
      </c>
      <c r="H94" s="80">
        <f>SUM(C94:G94)</f>
        <v>4.16</v>
      </c>
    </row>
    <row r="95" spans="1:8" s="3" customFormat="1" x14ac:dyDescent="0.25">
      <c r="A95" s="81">
        <f>โครงการเรียงกลยุทธ์!C78</f>
        <v>76</v>
      </c>
      <c r="B95" s="82" t="str">
        <f>โครงการเรียงกลยุทธ์!D78</f>
        <v>โครงการจัดทำแผนพัฒนาเครือข่ายชุมชุนดิจิทัล</v>
      </c>
      <c r="C95" s="83">
        <f>โครงการเรียงกลยุทธ์!M78</f>
        <v>0</v>
      </c>
      <c r="D95" s="83">
        <f>โครงการเรียงกลยุทธ์!N78</f>
        <v>0.02</v>
      </c>
      <c r="E95" s="83">
        <f>โครงการเรียงกลยุทธ์!O78</f>
        <v>0.02</v>
      </c>
      <c r="F95" s="83">
        <f>โครงการเรียงกลยุทธ์!P78</f>
        <v>0.02</v>
      </c>
      <c r="G95" s="83">
        <f>โครงการเรียงกลยุทธ์!Q78</f>
        <v>0.02</v>
      </c>
      <c r="H95" s="84"/>
    </row>
    <row r="96" spans="1:8" s="3" customFormat="1" x14ac:dyDescent="0.25">
      <c r="A96" s="81">
        <f>โครงการเรียงกลยุทธ์!C79</f>
        <v>77</v>
      </c>
      <c r="B96" s="82" t="str">
        <f>โครงการเรียงกลยุทธ์!D79</f>
        <v>โครงการสร้างเครือข่ายชุมชุนดิจิทัล Market online</v>
      </c>
      <c r="C96" s="83">
        <f>โครงการเรียงกลยุทธ์!M79</f>
        <v>2</v>
      </c>
      <c r="D96" s="83">
        <f>โครงการเรียงกลยุทธ์!N79</f>
        <v>0.5</v>
      </c>
      <c r="E96" s="83">
        <f>โครงการเรียงกลยุทธ์!O79</f>
        <v>0.5</v>
      </c>
      <c r="F96" s="83">
        <f>โครงการเรียงกลยุทธ์!P79</f>
        <v>0.5</v>
      </c>
      <c r="G96" s="83">
        <f>โครงการเรียงกลยุทธ์!Q79</f>
        <v>0.5</v>
      </c>
      <c r="H96" s="84"/>
    </row>
    <row r="97" spans="1:8" s="3" customFormat="1" x14ac:dyDescent="0.25">
      <c r="A97" s="81">
        <f>โครงการเรียงกลยุทธ์!C80</f>
        <v>78</v>
      </c>
      <c r="B97" s="82" t="str">
        <f>โครงการเรียงกลยุทธ์!D80</f>
        <v>โครงการสัมมนาเครือข่ายชุมชุนดิจิทัล</v>
      </c>
      <c r="C97" s="83">
        <f>โครงการเรียงกลยุทธ์!M80</f>
        <v>0</v>
      </c>
      <c r="D97" s="83">
        <f>โครงการเรียงกลยุทธ์!N80</f>
        <v>0.02</v>
      </c>
      <c r="E97" s="83">
        <f>โครงการเรียงกลยุทธ์!O80</f>
        <v>0.02</v>
      </c>
      <c r="F97" s="83">
        <f>โครงการเรียงกลยุทธ์!P80</f>
        <v>0.02</v>
      </c>
      <c r="G97" s="83">
        <f>โครงการเรียงกลยุทธ์!Q80</f>
        <v>0.02</v>
      </c>
      <c r="H97" s="84"/>
    </row>
    <row r="98" spans="1:8" s="8" customFormat="1" x14ac:dyDescent="0.25">
      <c r="A98" s="270" t="s">
        <v>112</v>
      </c>
      <c r="B98" s="270"/>
      <c r="C98" s="86">
        <f>SUM(C99:C101)</f>
        <v>0</v>
      </c>
      <c r="D98" s="86">
        <f>SUM(D99:D101)</f>
        <v>0.02</v>
      </c>
      <c r="E98" s="86">
        <f>SUM(E99:E101)</f>
        <v>0.02</v>
      </c>
      <c r="F98" s="86">
        <f>SUM(F99:F101)</f>
        <v>0.02</v>
      </c>
      <c r="G98" s="86">
        <f>SUM(G99:G101)</f>
        <v>0.02</v>
      </c>
      <c r="H98" s="80">
        <f>SUM(C98:G98)</f>
        <v>0.08</v>
      </c>
    </row>
    <row r="99" spans="1:8" s="3" customFormat="1" x14ac:dyDescent="0.25">
      <c r="A99" s="81">
        <f>โครงการเรียงกลยุทธ์!C81</f>
        <v>79</v>
      </c>
      <c r="B99" s="82" t="str">
        <f>โครงการเรียงกลยุทธ์!D81</f>
        <v>กิจกรรมรวบรวมผู้เชี่ยวชาญ</v>
      </c>
      <c r="C99" s="83">
        <f>โครงการเรียงกลยุทธ์!M81</f>
        <v>0</v>
      </c>
      <c r="D99" s="83">
        <f>โครงการเรียงกลยุทธ์!N81</f>
        <v>0</v>
      </c>
      <c r="E99" s="83">
        <f>โครงการเรียงกลยุทธ์!O81</f>
        <v>0</v>
      </c>
      <c r="F99" s="83">
        <f>โครงการเรียงกลยุทธ์!P81</f>
        <v>0</v>
      </c>
      <c r="G99" s="83">
        <f>โครงการเรียงกลยุทธ์!Q81</f>
        <v>0</v>
      </c>
      <c r="H99" s="84"/>
    </row>
    <row r="100" spans="1:8" s="3" customFormat="1" x14ac:dyDescent="0.25">
      <c r="A100" s="81">
        <f>โครงการเรียงกลยุทธ์!C82</f>
        <v>80</v>
      </c>
      <c r="B100" s="82" t="str">
        <f>โครงการเรียงกลยุทธ์!D82</f>
        <v>โครงการพบปะผู้เชี่ยวชาญ ฐานเรียนรู้</v>
      </c>
      <c r="C100" s="83">
        <f>โครงการเรียงกลยุทธ์!M82</f>
        <v>0</v>
      </c>
      <c r="D100" s="83">
        <f>โครงการเรียงกลยุทธ์!N82</f>
        <v>0.02</v>
      </c>
      <c r="E100" s="83">
        <f>โครงการเรียงกลยุทธ์!O82</f>
        <v>0.02</v>
      </c>
      <c r="F100" s="83">
        <f>โครงการเรียงกลยุทธ์!P82</f>
        <v>0.02</v>
      </c>
      <c r="G100" s="83">
        <f>โครงการเรียงกลยุทธ์!Q82</f>
        <v>0.02</v>
      </c>
      <c r="H100" s="84"/>
    </row>
    <row r="101" spans="1:8" s="3" customFormat="1" x14ac:dyDescent="0.25">
      <c r="A101" s="81">
        <f>โครงการเรียงกลยุทธ์!C83</f>
        <v>81</v>
      </c>
      <c r="B101" s="82" t="str">
        <f>โครงการเรียงกลยุทธ์!D83</f>
        <v>กิจกรรมเผยแพร่องค์ความรู้เผยแพร่ออนไลน์</v>
      </c>
      <c r="C101" s="83">
        <f>โครงการเรียงกลยุทธ์!M83</f>
        <v>0</v>
      </c>
      <c r="D101" s="83">
        <f>โครงการเรียงกลยุทธ์!N83</f>
        <v>0</v>
      </c>
      <c r="E101" s="83">
        <f>โครงการเรียงกลยุทธ์!O83</f>
        <v>0</v>
      </c>
      <c r="F101" s="83">
        <f>โครงการเรียงกลยุทธ์!P83</f>
        <v>0</v>
      </c>
      <c r="G101" s="83">
        <f>โครงการเรียงกลยุทธ์!Q83</f>
        <v>0</v>
      </c>
      <c r="H101" s="84"/>
    </row>
    <row r="102" spans="1:8" s="8" customFormat="1" x14ac:dyDescent="0.25">
      <c r="A102" s="270" t="s">
        <v>113</v>
      </c>
      <c r="B102" s="270"/>
      <c r="C102" s="86">
        <f>SUM(C103:C107)</f>
        <v>0</v>
      </c>
      <c r="D102" s="86">
        <f>SUM(D103:D107)</f>
        <v>0.04</v>
      </c>
      <c r="E102" s="86">
        <f>SUM(E103:E107)</f>
        <v>0.04</v>
      </c>
      <c r="F102" s="86">
        <f>SUM(F103:F107)</f>
        <v>0.04</v>
      </c>
      <c r="G102" s="86">
        <f>SUM(G103:G107)</f>
        <v>0.54</v>
      </c>
      <c r="H102" s="80">
        <f>SUM(C102:G102)</f>
        <v>0.66</v>
      </c>
    </row>
    <row r="103" spans="1:8" s="3" customFormat="1" x14ac:dyDescent="0.25">
      <c r="A103" s="81">
        <f>โครงการเรียงกลยุทธ์!C84</f>
        <v>82</v>
      </c>
      <c r="B103" s="82" t="str">
        <f>โครงการเรียงกลยุทธ์!D84</f>
        <v>โครงการกำหนดแผนพัฒนา Good Governance</v>
      </c>
      <c r="C103" s="83">
        <f>โครงการเรียงกลยุทธ์!M84</f>
        <v>0</v>
      </c>
      <c r="D103" s="83">
        <f>โครงการเรียงกลยุทธ์!N84</f>
        <v>0.02</v>
      </c>
      <c r="E103" s="83">
        <f>โครงการเรียงกลยุทธ์!O84</f>
        <v>0.02</v>
      </c>
      <c r="F103" s="83">
        <f>โครงการเรียงกลยุทธ์!P84</f>
        <v>0.02</v>
      </c>
      <c r="G103" s="83">
        <f>โครงการเรียงกลยุทธ์!Q84</f>
        <v>0.02</v>
      </c>
      <c r="H103" s="84"/>
    </row>
    <row r="104" spans="1:8" s="3" customFormat="1" x14ac:dyDescent="0.25">
      <c r="A104" s="81">
        <f>โครงการเรียงกลยุทธ์!C85</f>
        <v>83</v>
      </c>
      <c r="B104" s="82" t="str">
        <f>โครงการเรียงกลยุทธ์!D85</f>
        <v>โครงการพัฒนาระบบสารสนเทศเพื่อการบริหารงานคลัง E-FIN เชื่อมต่อ ภาครัฐ</v>
      </c>
      <c r="C104" s="83">
        <f>โครงการเรียงกลยุทธ์!M85</f>
        <v>0</v>
      </c>
      <c r="D104" s="83">
        <f>โครงการเรียงกลยุทธ์!N85</f>
        <v>0</v>
      </c>
      <c r="E104" s="83">
        <f>โครงการเรียงกลยุทธ์!O85</f>
        <v>0</v>
      </c>
      <c r="F104" s="83">
        <f>โครงการเรียงกลยุทธ์!P85</f>
        <v>0</v>
      </c>
      <c r="G104" s="83">
        <f>โครงการเรียงกลยุทธ์!Q85</f>
        <v>0.5</v>
      </c>
      <c r="H104" s="84"/>
    </row>
    <row r="105" spans="1:8" s="3" customFormat="1" x14ac:dyDescent="0.25">
      <c r="A105" s="81">
        <f>โครงการเรียงกลยุทธ์!C86</f>
        <v>84</v>
      </c>
      <c r="B105" s="82" t="str">
        <f>โครงการเรียงกลยุทธ์!D86</f>
        <v>โครงการพัฒนาระบบแผนพัฒนารายบุคคลออนไลน์ (IDP Online)</v>
      </c>
      <c r="C105" s="83">
        <f>โครงการเรียงกลยุทธ์!M86</f>
        <v>0</v>
      </c>
      <c r="D105" s="83">
        <f>โครงการเรียงกลยุทธ์!N86</f>
        <v>0</v>
      </c>
      <c r="E105" s="83">
        <f>โครงการเรียงกลยุทธ์!O86</f>
        <v>0</v>
      </c>
      <c r="F105" s="83">
        <f>โครงการเรียงกลยุทธ์!P86</f>
        <v>0</v>
      </c>
      <c r="G105" s="83">
        <f>โครงการเรียงกลยุทธ์!Q86</f>
        <v>0</v>
      </c>
      <c r="H105" s="84"/>
    </row>
    <row r="106" spans="1:8" s="3" customFormat="1" ht="31.5" x14ac:dyDescent="0.25">
      <c r="A106" s="81">
        <f>โครงการเรียงกลยุทธ์!C87</f>
        <v>85</v>
      </c>
      <c r="B106" s="82" t="str">
        <f>โครงการเรียงกลยุทธ์!D87</f>
        <v>โครงการพัฒนาระบบสารสนเทศการประเมินผลการปฏิบัติงาน(Performance Management System)</v>
      </c>
      <c r="C106" s="83">
        <f>โครงการเรียงกลยุทธ์!M87</f>
        <v>0</v>
      </c>
      <c r="D106" s="83">
        <f>โครงการเรียงกลยุทธ์!N87</f>
        <v>0</v>
      </c>
      <c r="E106" s="83">
        <f>โครงการเรียงกลยุทธ์!O87</f>
        <v>0</v>
      </c>
      <c r="F106" s="83">
        <f>โครงการเรียงกลยุทธ์!P87</f>
        <v>0</v>
      </c>
      <c r="G106" s="83">
        <f>โครงการเรียงกลยุทธ์!Q87</f>
        <v>0</v>
      </c>
      <c r="H106" s="84"/>
    </row>
    <row r="107" spans="1:8" s="3" customFormat="1" x14ac:dyDescent="0.25">
      <c r="A107" s="81">
        <f>โครงการเรียงกลยุทธ์!C88</f>
        <v>86</v>
      </c>
      <c r="B107" s="82" t="str">
        <f>โครงการเรียงกลยุทธ์!D88</f>
        <v>โครงการสัมมนาระบบ Good Governance</v>
      </c>
      <c r="C107" s="83">
        <f>โครงการเรียงกลยุทธ์!M88</f>
        <v>0</v>
      </c>
      <c r="D107" s="83">
        <f>โครงการเรียงกลยุทธ์!N88</f>
        <v>0.02</v>
      </c>
      <c r="E107" s="83">
        <f>โครงการเรียงกลยุทธ์!O88</f>
        <v>0.02</v>
      </c>
      <c r="F107" s="83">
        <f>โครงการเรียงกลยุทธ์!P88</f>
        <v>0.02</v>
      </c>
      <c r="G107" s="83">
        <f>โครงการเรียงกลยุทธ์!Q88</f>
        <v>0.02</v>
      </c>
      <c r="H107" s="84"/>
    </row>
    <row r="108" spans="1:8" s="8" customFormat="1" x14ac:dyDescent="0.25">
      <c r="A108" s="273" t="s">
        <v>116</v>
      </c>
      <c r="B108" s="273"/>
      <c r="C108" s="86">
        <f>SUM(C109:C119)</f>
        <v>4</v>
      </c>
      <c r="D108" s="86">
        <f t="shared" ref="D108:G108" si="16">SUM(D109:D119)</f>
        <v>21.189999999999998</v>
      </c>
      <c r="E108" s="86">
        <f t="shared" si="16"/>
        <v>17.32</v>
      </c>
      <c r="F108" s="86">
        <f t="shared" si="16"/>
        <v>4.0199999999999996</v>
      </c>
      <c r="G108" s="86">
        <f t="shared" si="16"/>
        <v>4.0199999999999996</v>
      </c>
      <c r="H108" s="80">
        <f>SUM(C108:G108)</f>
        <v>50.55</v>
      </c>
    </row>
    <row r="109" spans="1:8" s="3" customFormat="1" ht="31.5" x14ac:dyDescent="0.25">
      <c r="A109" s="90">
        <f>โครงการเรียงกลยุทธ์!C89</f>
        <v>87</v>
      </c>
      <c r="B109" s="82" t="str">
        <f>โครงการเรียงกลยุทธ์!D89</f>
        <v>โครงการวางแผนพัฒนาปแบบการเรียนการสอนรูปแบบใหม่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v>
      </c>
      <c r="C109" s="83">
        <f>โครงการเรียงกลยุทธ์!M89</f>
        <v>0</v>
      </c>
      <c r="D109" s="83">
        <f>โครงการเรียงกลยุทธ์!N89</f>
        <v>0.02</v>
      </c>
      <c r="E109" s="83">
        <f>โครงการเรียงกลยุทธ์!O89</f>
        <v>0.02</v>
      </c>
      <c r="F109" s="83">
        <f>โครงการเรียงกลยุทธ์!P89</f>
        <v>0.02</v>
      </c>
      <c r="G109" s="83">
        <f>โครงการเรียงกลยุทธ์!Q89</f>
        <v>0.02</v>
      </c>
      <c r="H109" s="91"/>
    </row>
    <row r="110" spans="1:8" s="3" customFormat="1" x14ac:dyDescent="0.25">
      <c r="A110" s="90">
        <f>โครงการเรียงกลยุทธ์!C90</f>
        <v>88</v>
      </c>
      <c r="B110" s="82" t="str">
        <f>โครงการเรียงกลยุทธ์!D90</f>
        <v>โครงการสิทธิ์การใช้ซอฟต์แวร์สำหรับสถาบันการศึกษา (Microsoft Campus License)</v>
      </c>
      <c r="C110" s="83">
        <f>โครงการเรียงกลยุทธ์!M90</f>
        <v>2</v>
      </c>
      <c r="D110" s="83">
        <f>โครงการเรียงกลยุทธ์!N90</f>
        <v>2</v>
      </c>
      <c r="E110" s="83">
        <f>โครงการเรียงกลยุทธ์!O90</f>
        <v>2</v>
      </c>
      <c r="F110" s="83">
        <f>โครงการเรียงกลยุทธ์!P90</f>
        <v>2</v>
      </c>
      <c r="G110" s="83">
        <f>โครงการเรียงกลยุทธ์!Q90</f>
        <v>2</v>
      </c>
      <c r="H110" s="84"/>
    </row>
    <row r="111" spans="1:8" s="3" customFormat="1" ht="31.5" x14ac:dyDescent="0.25">
      <c r="A111" s="90">
        <f>โครงการเรียงกลยุทธ์!C91</f>
        <v>89</v>
      </c>
      <c r="B111" s="82" t="str">
        <f>โครงการเรียงกลยุทธ์!D91</f>
        <v>โครงการซอฟต์แวร์ลิขสิทธิ์สำหรับการเรียนการสอน การวิจัย และการสนับสนุนการทำงานในมหาวิทยาลัย</v>
      </c>
      <c r="C111" s="83">
        <f>โครงการเรียงกลยุทธ์!M91</f>
        <v>2</v>
      </c>
      <c r="D111" s="83">
        <f>โครงการเรียงกลยุทธ์!N91</f>
        <v>2</v>
      </c>
      <c r="E111" s="83">
        <f>โครงการเรียงกลยุทธ์!O91</f>
        <v>2</v>
      </c>
      <c r="F111" s="83">
        <f>โครงการเรียงกลยุทธ์!P91</f>
        <v>2</v>
      </c>
      <c r="G111" s="83">
        <f>โครงการเรียงกลยุทธ์!Q91</f>
        <v>2</v>
      </c>
      <c r="H111" s="84"/>
    </row>
    <row r="112" spans="1:8" s="3" customFormat="1" ht="31.5" x14ac:dyDescent="0.25">
      <c r="A112" s="90">
        <f>โครงการเรียงกลยุทธ์!C92</f>
        <v>90</v>
      </c>
      <c r="B112" s="82" t="str">
        <f>โครงการเรียงกลยุทธ์!D92</f>
        <v>โครงการเพิ่มประสิทธิภาพระบบห้อง Studio เพื่อรองรับการให้บริการการเรียนการสอนการประชุมแบบ Virtualization สำหรับอาจารย์และนักศึกษา</v>
      </c>
      <c r="C112" s="83">
        <f>โครงการเรียงกลยุทธ์!M92</f>
        <v>0</v>
      </c>
      <c r="D112" s="83">
        <f>โครงการเรียงกลยุทธ์!N92</f>
        <v>7.0000000000000007E-2</v>
      </c>
      <c r="E112" s="83">
        <f>โครงการเรียงกลยุทธ์!O92</f>
        <v>0</v>
      </c>
      <c r="F112" s="83">
        <f>โครงการเรียงกลยุทธ์!P92</f>
        <v>0</v>
      </c>
      <c r="G112" s="83">
        <f>โครงการเรียงกลยุทธ์!Q92</f>
        <v>0</v>
      </c>
      <c r="H112" s="84"/>
    </row>
    <row r="113" spans="1:8" s="3" customFormat="1" x14ac:dyDescent="0.25">
      <c r="A113" s="90">
        <f>โครงการเรียงกลยุทธ์!C93</f>
        <v>91</v>
      </c>
      <c r="B113" s="82" t="str">
        <f>โครงการเรียงกลยุทธ์!D93</f>
        <v xml:space="preserve">โครงการระบบจัดการสอบวัดความรู้ในรูปแบบดิจิทัล (Digital Assessment Platform) </v>
      </c>
      <c r="C113" s="83">
        <f>โครงการเรียงกลยุทธ์!M93</f>
        <v>0</v>
      </c>
      <c r="D113" s="83">
        <f>โครงการเรียงกลยุทธ์!N93</f>
        <v>3</v>
      </c>
      <c r="E113" s="83">
        <f>โครงการเรียงกลยุทธ์!O93</f>
        <v>0</v>
      </c>
      <c r="F113" s="83">
        <f>โครงการเรียงกลยุทธ์!P93</f>
        <v>0</v>
      </c>
      <c r="G113" s="83">
        <f>โครงการเรียงกลยุทธ์!Q93</f>
        <v>0</v>
      </c>
      <c r="H113" s="84"/>
    </row>
    <row r="114" spans="1:8" s="3" customFormat="1" ht="31.5" x14ac:dyDescent="0.25">
      <c r="A114" s="90">
        <f>โครงการเรียงกลยุทธ์!C94</f>
        <v>92</v>
      </c>
      <c r="B114" s="82" t="str">
        <f>โครงการเรียงกลยุทธ์!D94</f>
        <v>โครงการระบบจัดการเรียนรู้ประสิทธิภาพสูงสำหรับการเรียนการสอนแบบผสมผสานที่ยืดหยุ่นและปรับเปลี่ยนได้ (Hy Flex Learning Platform)</v>
      </c>
      <c r="C114" s="83">
        <f>โครงการเรียงกลยุทธ์!M94</f>
        <v>0</v>
      </c>
      <c r="D114" s="83">
        <f>โครงการเรียงกลยุทธ์!N94</f>
        <v>3</v>
      </c>
      <c r="E114" s="83">
        <f>โครงการเรียงกลยุทธ์!O94</f>
        <v>0</v>
      </c>
      <c r="F114" s="83">
        <f>โครงการเรียงกลยุทธ์!P94</f>
        <v>0</v>
      </c>
      <c r="G114" s="83">
        <f>โครงการเรียงกลยุทธ์!Q94</f>
        <v>0</v>
      </c>
      <c r="H114" s="84"/>
    </row>
    <row r="115" spans="1:8" s="3" customFormat="1" ht="31.5" x14ac:dyDescent="0.25">
      <c r="A115" s="90">
        <f>โครงการเรียงกลยุทธ์!C95</f>
        <v>93</v>
      </c>
      <c r="B115" s="82" t="str">
        <f>โครงการเรียงกลยุทธ์!D95</f>
        <v>โครงการระบบจัดการเรียนการสอนในรูปแบบห้องปฏิบัติการเสมือน (Virtual) สำหรับการเรียนรูปในรูปแบบผสมผสานและยืดหยุ่น (Hy Flex Learning)</v>
      </c>
      <c r="C115" s="83">
        <f>โครงการเรียงกลยุทธ์!M95</f>
        <v>0</v>
      </c>
      <c r="D115" s="83">
        <f>โครงการเรียงกลยุทธ์!N95</f>
        <v>0</v>
      </c>
      <c r="E115" s="83">
        <f>โครงการเรียงกลยุทธ์!O95</f>
        <v>0</v>
      </c>
      <c r="F115" s="83">
        <f>โครงการเรียงกลยุทธ์!P95</f>
        <v>0</v>
      </c>
      <c r="G115" s="83">
        <f>โครงการเรียงกลยุทธ์!Q95</f>
        <v>0</v>
      </c>
      <c r="H115" s="84"/>
    </row>
    <row r="116" spans="1:8" s="3" customFormat="1" ht="31.5" x14ac:dyDescent="0.25">
      <c r="A116" s="90">
        <f>โครงการเรียงกลยุทธ์!C96</f>
        <v>94</v>
      </c>
      <c r="B116" s="82" t="str">
        <f>โครงการเรียงกลยุทธ์!D96</f>
        <v>โครงการปรับปรุงระบบให้บริการข้อมูลศูนย์กลางของมหาวิทยาลัยแม่โจ้ เพื่อรองรับการเรียนการสอนแบบไฮบริด</v>
      </c>
      <c r="C116" s="83">
        <f>โครงการเรียงกลยุทธ์!M96</f>
        <v>0</v>
      </c>
      <c r="D116" s="83">
        <f>โครงการเรียงกลยุทธ์!N96</f>
        <v>11.1</v>
      </c>
      <c r="E116" s="83">
        <f>โครงการเรียงกลยุทธ์!O96</f>
        <v>0</v>
      </c>
      <c r="F116" s="83">
        <f>โครงการเรียงกลยุทธ์!P96</f>
        <v>0</v>
      </c>
      <c r="G116" s="83">
        <f>โครงการเรียงกลยุทธ์!Q96</f>
        <v>0</v>
      </c>
      <c r="H116" s="84"/>
    </row>
    <row r="117" spans="1:8" s="3" customFormat="1" x14ac:dyDescent="0.25">
      <c r="A117" s="90">
        <f>โครงการเรียงกลยุทธ์!C97</f>
        <v>95</v>
      </c>
      <c r="B117" s="82" t="str">
        <f>โครงการเรียงกลยุทธ์!D97</f>
        <v>โครงการระบบจัดการเรียนรู้ตลอดวิชาการสำหรับการพัฒนาทักษะสมัยใหม่แบบเปิดสำหรับสังคม</v>
      </c>
      <c r="C117" s="83">
        <f>โครงการเรียงกลยุทธ์!M97</f>
        <v>0</v>
      </c>
      <c r="D117" s="83">
        <f>โครงการเรียงกลยุทธ์!N97</f>
        <v>0</v>
      </c>
      <c r="E117" s="83">
        <f>โครงการเรียงกลยุทธ์!O97</f>
        <v>0</v>
      </c>
      <c r="F117" s="83">
        <f>โครงการเรียงกลยุทธ์!P97</f>
        <v>0</v>
      </c>
      <c r="G117" s="83">
        <f>โครงการเรียงกลยุทธ์!Q97</f>
        <v>0</v>
      </c>
      <c r="H117" s="84"/>
    </row>
    <row r="118" spans="1:8" s="3" customFormat="1" ht="31.5" x14ac:dyDescent="0.25">
      <c r="A118" s="90">
        <f>โครงการเรียงกลยุทธ์!C98</f>
        <v>96</v>
      </c>
      <c r="B118" s="82" t="str">
        <f>โครงการเรียงกลยุทธ์!D98</f>
        <v>โครงการพัฒนานวัตกรรมสำหรับการเรียนการสอนการศึกษาตลอด ชีวิต ห้องเรียนอัจฉริยะและสภาพแวดล้อม การสอนและการเรียนรู้รูปแบบใหม่</v>
      </c>
      <c r="C118" s="83">
        <f>โครงการเรียงกลยุทธ์!M98</f>
        <v>0</v>
      </c>
      <c r="D118" s="83">
        <f>โครงการเรียงกลยุทธ์!N98</f>
        <v>0</v>
      </c>
      <c r="E118" s="83">
        <f>โครงการเรียงกลยุทธ์!O98</f>
        <v>0</v>
      </c>
      <c r="F118" s="83">
        <f>โครงการเรียงกลยุทธ์!P98</f>
        <v>0</v>
      </c>
      <c r="G118" s="83">
        <f>โครงการเรียงกลยุทธ์!Q98</f>
        <v>0</v>
      </c>
      <c r="H118" s="84"/>
    </row>
    <row r="119" spans="1:8" s="3" customFormat="1" ht="31.5" x14ac:dyDescent="0.25">
      <c r="A119" s="90">
        <f>โครงการเรียงกลยุทธ์!C99</f>
        <v>97</v>
      </c>
      <c r="B119" s="82" t="str">
        <f>โครงการเรียงกลยุทธ์!D99</f>
        <v>โครงการขยายขอบเขตการให้บริการข้อมูลสารสนเทศมหาวิทยาลัยแม่โจ้เพื่อรองรับการเรียนการสอนแบบไฮบริด</v>
      </c>
      <c r="C119" s="83">
        <f>โครงการเรียงกลยุทธ์!M99</f>
        <v>0</v>
      </c>
      <c r="D119" s="83">
        <f>โครงการเรียงกลยุทธ์!N99</f>
        <v>0</v>
      </c>
      <c r="E119" s="83">
        <f>โครงการเรียงกลยุทธ์!O99</f>
        <v>13.3</v>
      </c>
      <c r="F119" s="83">
        <f>โครงการเรียงกลยุทธ์!P99</f>
        <v>0</v>
      </c>
      <c r="G119" s="83">
        <f>โครงการเรียงกลยุทธ์!Q99</f>
        <v>0</v>
      </c>
      <c r="H119" s="84"/>
    </row>
    <row r="120" spans="1:8" s="8" customFormat="1" x14ac:dyDescent="0.25">
      <c r="A120" s="273" t="s">
        <v>118</v>
      </c>
      <c r="B120" s="273"/>
      <c r="C120" s="79">
        <f>SUM(C121:C123)</f>
        <v>0</v>
      </c>
      <c r="D120" s="79">
        <f t="shared" ref="D120:G120" si="17">SUM(D121:D123)</f>
        <v>9.0000000000000011E-2</v>
      </c>
      <c r="E120" s="79">
        <f t="shared" si="17"/>
        <v>0.04</v>
      </c>
      <c r="F120" s="79">
        <f t="shared" si="17"/>
        <v>0.04</v>
      </c>
      <c r="G120" s="79">
        <f t="shared" si="17"/>
        <v>0.04</v>
      </c>
      <c r="H120" s="80">
        <f>SUM(C120:G120)</f>
        <v>0.21000000000000002</v>
      </c>
    </row>
    <row r="121" spans="1:8" s="3" customFormat="1" x14ac:dyDescent="0.25">
      <c r="A121" s="81">
        <f>โครงการเรียงกลยุทธ์!C100</f>
        <v>98</v>
      </c>
      <c r="B121" s="82" t="str">
        <f>โครงการเรียงกลยุทธ์!D100</f>
        <v>โครงการจัดทำแผน Learning Organization (Digital Academy)</v>
      </c>
      <c r="C121" s="85">
        <f>โครงการเรียงกลยุทธ์!M100</f>
        <v>0</v>
      </c>
      <c r="D121" s="85">
        <f>โครงการเรียงกลยุทธ์!N100</f>
        <v>0.02</v>
      </c>
      <c r="E121" s="85">
        <f>โครงการเรียงกลยุทธ์!O100</f>
        <v>0.02</v>
      </c>
      <c r="F121" s="85">
        <f>โครงการเรียงกลยุทธ์!P100</f>
        <v>0.02</v>
      </c>
      <c r="G121" s="85">
        <f>โครงการเรียงกลยุทธ์!Q100</f>
        <v>0.02</v>
      </c>
      <c r="H121" s="84"/>
    </row>
    <row r="122" spans="1:8" s="3" customFormat="1" ht="31.5" x14ac:dyDescent="0.25">
      <c r="A122" s="81">
        <f>โครงการเรียงกลยุทธ์!C101</f>
        <v>99</v>
      </c>
      <c r="B122" s="82" t="str">
        <f>โครงการเรียงกลยุทธ์!D101</f>
        <v>โครงการพัฒนาเว็บไซต์เพื่อรวบรวมองค์ความรู้ในการพัฒนาศักยภาพบุคลากร สู่การเป็นองค์กรแห่งการเรียนรู้ (Maejo share&amp;learn)</v>
      </c>
      <c r="C122" s="85">
        <f>โครงการเรียงกลยุทธ์!M101</f>
        <v>0</v>
      </c>
      <c r="D122" s="85">
        <f>โครงการเรียงกลยุทธ์!N101</f>
        <v>0.05</v>
      </c>
      <c r="E122" s="85">
        <f>โครงการเรียงกลยุทธ์!O101</f>
        <v>0</v>
      </c>
      <c r="F122" s="85">
        <f>โครงการเรียงกลยุทธ์!P101</f>
        <v>0</v>
      </c>
      <c r="G122" s="85">
        <f>โครงการเรียงกลยุทธ์!Q101</f>
        <v>0</v>
      </c>
      <c r="H122" s="84"/>
    </row>
    <row r="123" spans="1:8" s="3" customFormat="1" x14ac:dyDescent="0.25">
      <c r="A123" s="81">
        <f>โครงการเรียงกลยุทธ์!C102</f>
        <v>100</v>
      </c>
      <c r="B123" s="82" t="str">
        <f>โครงการเรียงกลยุทธ์!D102</f>
        <v>โครงการรวบรวมองค์ความรู้จากผู้เชี่ยวชาญแต่ละแขนง เข้าสู่เว็บไซต์</v>
      </c>
      <c r="C123" s="85">
        <f>โครงการเรียงกลยุทธ์!M102</f>
        <v>0</v>
      </c>
      <c r="D123" s="85">
        <f>โครงการเรียงกลยุทธ์!N102</f>
        <v>0.02</v>
      </c>
      <c r="E123" s="85">
        <f>โครงการเรียงกลยุทธ์!O102</f>
        <v>0.02</v>
      </c>
      <c r="F123" s="85">
        <f>โครงการเรียงกลยุทธ์!P102</f>
        <v>0.02</v>
      </c>
      <c r="G123" s="85">
        <f>โครงการเรียงกลยุทธ์!Q102</f>
        <v>0.02</v>
      </c>
      <c r="H123" s="84"/>
    </row>
    <row r="124" spans="1:8" s="8" customFormat="1" x14ac:dyDescent="0.25">
      <c r="A124" s="273" t="s">
        <v>119</v>
      </c>
      <c r="B124" s="273"/>
      <c r="C124" s="86">
        <f>SUM(C125:C128)</f>
        <v>0</v>
      </c>
      <c r="D124" s="86">
        <f t="shared" ref="D124:G124" si="18">SUM(D125:D128)</f>
        <v>0.11000000000000001</v>
      </c>
      <c r="E124" s="86">
        <f t="shared" si="18"/>
        <v>0.06</v>
      </c>
      <c r="F124" s="86">
        <f t="shared" si="18"/>
        <v>0.06</v>
      </c>
      <c r="G124" s="86">
        <f t="shared" si="18"/>
        <v>0.06</v>
      </c>
      <c r="H124" s="80">
        <f>SUM(C124:G124)</f>
        <v>0.29000000000000004</v>
      </c>
    </row>
    <row r="125" spans="1:8" s="3" customFormat="1" x14ac:dyDescent="0.25">
      <c r="A125" s="81">
        <f>โครงการเรียงกลยุทธ์!C104</f>
        <v>102</v>
      </c>
      <c r="B125" s="82" t="str">
        <f>โครงการเรียงกลยุทธ์!D104</f>
        <v>โครงการจัดทำแผน Digital Integration Management (Digital Ecosystem)</v>
      </c>
      <c r="C125" s="92">
        <f>โครงการเรียงกลยุทธ์!M104</f>
        <v>0</v>
      </c>
      <c r="D125" s="92">
        <f>โครงการเรียงกลยุทธ์!N104</f>
        <v>0.02</v>
      </c>
      <c r="E125" s="92">
        <f>โครงการเรียงกลยุทธ์!O104</f>
        <v>0.02</v>
      </c>
      <c r="F125" s="92">
        <f>โครงการเรียงกลยุทธ์!P104</f>
        <v>0.02</v>
      </c>
      <c r="G125" s="92">
        <f>โครงการเรียงกลยุทธ์!Q104</f>
        <v>0.02</v>
      </c>
      <c r="H125" s="84"/>
    </row>
    <row r="126" spans="1:8" s="3" customFormat="1" x14ac:dyDescent="0.25">
      <c r="A126" s="81">
        <f>โครงการเรียงกลยุทธ์!C105</f>
        <v>103</v>
      </c>
      <c r="B126" s="82" t="str">
        <f>โครงการเรียงกลยุทธ์!D105</f>
        <v>โครงการพัฒนาศูนย์ฐานการเรียนรู้ตลอดชีวิต</v>
      </c>
      <c r="C126" s="92">
        <f>โครงการเรียงกลยุทธ์!M105</f>
        <v>0</v>
      </c>
      <c r="D126" s="92">
        <f>โครงการเรียงกลยุทธ์!N105</f>
        <v>0.05</v>
      </c>
      <c r="E126" s="92">
        <f>โครงการเรียงกลยุทธ์!O105</f>
        <v>0</v>
      </c>
      <c r="F126" s="92">
        <f>โครงการเรียงกลยุทธ์!P105</f>
        <v>0</v>
      </c>
      <c r="G126" s="92">
        <f>โครงการเรียงกลยุทธ์!Q105</f>
        <v>0</v>
      </c>
      <c r="H126" s="84"/>
    </row>
    <row r="127" spans="1:8" s="3" customFormat="1" x14ac:dyDescent="0.25">
      <c r="A127" s="81">
        <f>โครงการเรียงกลยุทธ์!C106</f>
        <v>104</v>
      </c>
      <c r="B127" s="82" t="str">
        <f>โครงการเรียงกลยุทธ์!D106</f>
        <v xml:space="preserve">กิจกรรม MOU </v>
      </c>
      <c r="C127" s="92">
        <f>โครงการเรียงกลยุทธ์!M106</f>
        <v>0</v>
      </c>
      <c r="D127" s="92">
        <f>โครงการเรียงกลยุทธ์!N106</f>
        <v>0.02</v>
      </c>
      <c r="E127" s="92">
        <f>โครงการเรียงกลยุทธ์!O106</f>
        <v>0.02</v>
      </c>
      <c r="F127" s="92">
        <f>โครงการเรียงกลยุทธ์!P106</f>
        <v>0.02</v>
      </c>
      <c r="G127" s="92">
        <f>โครงการเรียงกลยุทธ์!Q106</f>
        <v>0.02</v>
      </c>
      <c r="H127" s="84"/>
    </row>
    <row r="128" spans="1:8" s="3" customFormat="1" x14ac:dyDescent="0.25">
      <c r="A128" s="81">
        <f>โครงการเรียงกลยุทธ์!C107</f>
        <v>105</v>
      </c>
      <c r="B128" s="82" t="str">
        <f>โครงการเรียงกลยุทธ์!D107</f>
        <v xml:space="preserve">กิจกรรมสร้างแบรนด์ </v>
      </c>
      <c r="C128" s="92">
        <f>โครงการเรียงกลยุทธ์!M107</f>
        <v>0</v>
      </c>
      <c r="D128" s="92">
        <f>โครงการเรียงกลยุทธ์!N107</f>
        <v>0.02</v>
      </c>
      <c r="E128" s="92">
        <f>โครงการเรียงกลยุทธ์!O107</f>
        <v>0.02</v>
      </c>
      <c r="F128" s="92">
        <f>โครงการเรียงกลยุทธ์!P107</f>
        <v>0.02</v>
      </c>
      <c r="G128" s="92">
        <f>โครงการเรียงกลยุทธ์!Q107</f>
        <v>0.02</v>
      </c>
      <c r="H128" s="84"/>
    </row>
    <row r="129" spans="1:10" s="3" customFormat="1" x14ac:dyDescent="0.25">
      <c r="A129" s="270" t="s">
        <v>132</v>
      </c>
      <c r="B129" s="270"/>
      <c r="C129" s="86">
        <f t="shared" ref="C129:H129" si="19">SUM(C124,C120,C108,C102,C98,C94,C89,C85,C80,C74,C70,C66,C61,C56,C52,C46,C39,C33,C28,C20,C12,C3)</f>
        <v>22.839999999999996</v>
      </c>
      <c r="D129" s="86">
        <f t="shared" si="19"/>
        <v>70.259999999999991</v>
      </c>
      <c r="E129" s="86">
        <f t="shared" si="19"/>
        <v>51.859999999999992</v>
      </c>
      <c r="F129" s="86">
        <f t="shared" si="19"/>
        <v>25.059999999999995</v>
      </c>
      <c r="G129" s="86">
        <f t="shared" si="19"/>
        <v>32.859999999999985</v>
      </c>
      <c r="H129" s="80">
        <f t="shared" si="19"/>
        <v>202.87999999999994</v>
      </c>
      <c r="I129" s="98"/>
      <c r="J129" s="98"/>
    </row>
    <row r="130" spans="1:10" s="3" customFormat="1" x14ac:dyDescent="0.25">
      <c r="A130" s="45"/>
      <c r="B130" s="45"/>
      <c r="C130" s="99"/>
      <c r="D130" s="99"/>
      <c r="E130" s="99"/>
      <c r="F130" s="99"/>
      <c r="G130" s="99"/>
      <c r="H130" s="99"/>
      <c r="I130" s="98"/>
      <c r="J130" s="98"/>
    </row>
    <row r="131" spans="1:10" s="3" customFormat="1" x14ac:dyDescent="0.25">
      <c r="A131" s="1"/>
      <c r="B131" s="100"/>
      <c r="C131" s="11"/>
      <c r="D131" s="11"/>
      <c r="E131" s="11"/>
      <c r="F131" s="11"/>
      <c r="G131" s="11"/>
    </row>
    <row r="132" spans="1:10" x14ac:dyDescent="0.25">
      <c r="B132" s="264" t="s">
        <v>0</v>
      </c>
      <c r="C132" s="262" t="s">
        <v>6</v>
      </c>
      <c r="D132" s="262"/>
      <c r="E132" s="262"/>
      <c r="F132" s="262"/>
      <c r="G132" s="262"/>
      <c r="H132" s="262"/>
    </row>
    <row r="133" spans="1:10" x14ac:dyDescent="0.25">
      <c r="A133" s="1" t="s">
        <v>120</v>
      </c>
      <c r="B133" s="264"/>
      <c r="C133" s="13">
        <v>65</v>
      </c>
      <c r="D133" s="13">
        <v>66</v>
      </c>
      <c r="E133" s="13">
        <v>67</v>
      </c>
      <c r="F133" s="13">
        <v>68</v>
      </c>
      <c r="G133" s="13">
        <v>69</v>
      </c>
      <c r="H133" s="44" t="s">
        <v>65</v>
      </c>
    </row>
    <row r="134" spans="1:10" x14ac:dyDescent="0.25">
      <c r="A134" s="14" t="s">
        <v>121</v>
      </c>
      <c r="B134" s="101" t="str">
        <f>A3</f>
        <v>1. Single Data</v>
      </c>
      <c r="C134" s="10">
        <f>C3</f>
        <v>0.02</v>
      </c>
      <c r="D134" s="10">
        <f>D3</f>
        <v>7.9599999999999991</v>
      </c>
      <c r="E134" s="10">
        <f>E3</f>
        <v>0.26</v>
      </c>
      <c r="F134" s="10">
        <f>F3</f>
        <v>0.26</v>
      </c>
      <c r="G134" s="10">
        <f>G3</f>
        <v>0.26</v>
      </c>
      <c r="H134" s="10">
        <f>SUM(C134:G134)</f>
        <v>8.759999999999998</v>
      </c>
      <c r="I134" s="11"/>
    </row>
    <row r="135" spans="1:10" x14ac:dyDescent="0.25">
      <c r="A135" s="14" t="s">
        <v>121</v>
      </c>
      <c r="B135" s="101" t="str">
        <f>A12</f>
        <v>2. ERP</v>
      </c>
      <c r="C135" s="10">
        <f>C12</f>
        <v>0</v>
      </c>
      <c r="D135" s="10">
        <f>D12</f>
        <v>0.82000000000000006</v>
      </c>
      <c r="E135" s="10">
        <f>E12</f>
        <v>0.32</v>
      </c>
      <c r="F135" s="10">
        <f>F12</f>
        <v>0.12000000000000001</v>
      </c>
      <c r="G135" s="10">
        <f>G12</f>
        <v>0.12000000000000001</v>
      </c>
      <c r="H135" s="10">
        <f t="shared" ref="H135:H155" si="20">SUM(C135:G135)</f>
        <v>1.3800000000000003</v>
      </c>
      <c r="I135" s="11"/>
    </row>
    <row r="136" spans="1:10" x14ac:dyDescent="0.25">
      <c r="A136" s="14" t="s">
        <v>122</v>
      </c>
      <c r="B136" s="101" t="str">
        <f>A20</f>
        <v>3. Digital Literary</v>
      </c>
      <c r="C136" s="10">
        <f>C20</f>
        <v>5.22</v>
      </c>
      <c r="D136" s="10">
        <f>D20</f>
        <v>9.9600000000000009</v>
      </c>
      <c r="E136" s="10">
        <f>E20</f>
        <v>5.26</v>
      </c>
      <c r="F136" s="10">
        <f>F20</f>
        <v>5.26</v>
      </c>
      <c r="G136" s="10">
        <f>G20</f>
        <v>5.26</v>
      </c>
      <c r="H136" s="10">
        <f t="shared" si="20"/>
        <v>30.959999999999994</v>
      </c>
      <c r="I136" s="11"/>
    </row>
    <row r="137" spans="1:10" x14ac:dyDescent="0.25">
      <c r="A137" s="14" t="s">
        <v>121</v>
      </c>
      <c r="B137" s="101" t="str">
        <f>A28</f>
        <v>4. Digital Security</v>
      </c>
      <c r="C137" s="10">
        <f>C28</f>
        <v>0</v>
      </c>
      <c r="D137" s="10">
        <f>D28</f>
        <v>1.54</v>
      </c>
      <c r="E137" s="10">
        <f>E28</f>
        <v>5.1399999999999988</v>
      </c>
      <c r="F137" s="10">
        <f>F28</f>
        <v>0.54</v>
      </c>
      <c r="G137" s="10">
        <f>G28</f>
        <v>0.54</v>
      </c>
      <c r="H137" s="10">
        <f t="shared" si="20"/>
        <v>7.7599999999999989</v>
      </c>
      <c r="I137" s="11"/>
    </row>
    <row r="138" spans="1:10" x14ac:dyDescent="0.25">
      <c r="A138" s="14" t="s">
        <v>121</v>
      </c>
      <c r="B138" s="101" t="str">
        <f>A33</f>
        <v>5. Digital Standard</v>
      </c>
      <c r="C138" s="10">
        <f>C33</f>
        <v>0.9</v>
      </c>
      <c r="D138" s="10">
        <f>D33</f>
        <v>8.52</v>
      </c>
      <c r="E138" s="10">
        <f>E33</f>
        <v>1.02</v>
      </c>
      <c r="F138" s="10">
        <f>F33</f>
        <v>1.02</v>
      </c>
      <c r="G138" s="10">
        <f>G33</f>
        <v>1.02</v>
      </c>
      <c r="H138" s="10">
        <f t="shared" si="20"/>
        <v>12.479999999999999</v>
      </c>
      <c r="I138" s="11"/>
    </row>
    <row r="139" spans="1:10" x14ac:dyDescent="0.25">
      <c r="A139" s="14" t="s">
        <v>123</v>
      </c>
      <c r="B139" s="101" t="str">
        <f>A39</f>
        <v>6. Re-Design Process</v>
      </c>
      <c r="C139" s="10">
        <f>C39</f>
        <v>0</v>
      </c>
      <c r="D139" s="10">
        <f>D39</f>
        <v>0.04</v>
      </c>
      <c r="E139" s="10">
        <f>E39</f>
        <v>0.04</v>
      </c>
      <c r="F139" s="10">
        <f>F39</f>
        <v>0.04</v>
      </c>
      <c r="G139" s="10">
        <f>G39</f>
        <v>0.04</v>
      </c>
      <c r="H139" s="10">
        <f t="shared" si="20"/>
        <v>0.16</v>
      </c>
      <c r="I139" s="11"/>
    </row>
    <row r="140" spans="1:10" x14ac:dyDescent="0.25">
      <c r="A140" s="14" t="s">
        <v>124</v>
      </c>
      <c r="B140" s="101" t="str">
        <f>A46</f>
        <v>7. Digital Service Innovation</v>
      </c>
      <c r="C140" s="10">
        <f>งบแยกกลยุทธ์!C46</f>
        <v>5</v>
      </c>
      <c r="D140" s="10">
        <f>งบแยกกลยุทธ์!D46</f>
        <v>6.14</v>
      </c>
      <c r="E140" s="10">
        <f>งบแยกกลยุทธ์!E46</f>
        <v>6.0399999999999991</v>
      </c>
      <c r="F140" s="10">
        <f>งบแยกกลยุทธ์!F46</f>
        <v>6.0399999999999991</v>
      </c>
      <c r="G140" s="10">
        <f>งบแยกกลยุทธ์!G46</f>
        <v>6.0399999999999991</v>
      </c>
      <c r="H140" s="10">
        <f t="shared" si="20"/>
        <v>29.259999999999998</v>
      </c>
      <c r="I140" s="11"/>
    </row>
    <row r="141" spans="1:10" x14ac:dyDescent="0.25">
      <c r="A141" s="14" t="s">
        <v>125</v>
      </c>
      <c r="B141" s="101" t="str">
        <f>A52</f>
        <v>8. Product/Service Value Creation</v>
      </c>
      <c r="C141" s="10">
        <f>C52</f>
        <v>5</v>
      </c>
      <c r="D141" s="10">
        <f>D52</f>
        <v>6.02</v>
      </c>
      <c r="E141" s="10">
        <f>E52</f>
        <v>6.02</v>
      </c>
      <c r="F141" s="10">
        <f>F52</f>
        <v>6.02</v>
      </c>
      <c r="G141" s="10">
        <f>G52</f>
        <v>6.02</v>
      </c>
      <c r="H141" s="10">
        <f t="shared" si="20"/>
        <v>29.08</v>
      </c>
      <c r="I141" s="11"/>
    </row>
    <row r="142" spans="1:10" x14ac:dyDescent="0.25">
      <c r="A142" s="14" t="s">
        <v>126</v>
      </c>
      <c r="B142" s="101" t="str">
        <f>A56</f>
        <v>9. Digital Administration</v>
      </c>
      <c r="C142" s="10">
        <f>C56</f>
        <v>0</v>
      </c>
      <c r="D142" s="10">
        <f>D56</f>
        <v>2.04</v>
      </c>
      <c r="E142" s="10">
        <f>E56</f>
        <v>0.04</v>
      </c>
      <c r="F142" s="10">
        <f>F56</f>
        <v>0.04</v>
      </c>
      <c r="G142" s="10">
        <f>G56</f>
        <v>0.04</v>
      </c>
      <c r="H142" s="10">
        <f t="shared" si="20"/>
        <v>2.16</v>
      </c>
      <c r="I142" s="11"/>
    </row>
    <row r="143" spans="1:10" x14ac:dyDescent="0.25">
      <c r="A143" s="14" t="s">
        <v>127</v>
      </c>
      <c r="B143" s="101" t="str">
        <f>A61</f>
        <v>10. Digital Linkage</v>
      </c>
      <c r="C143" s="10">
        <f>C61</f>
        <v>0</v>
      </c>
      <c r="D143" s="10">
        <f>D61</f>
        <v>1.77</v>
      </c>
      <c r="E143" s="10">
        <f>E61</f>
        <v>1.77</v>
      </c>
      <c r="F143" s="10">
        <f>F61</f>
        <v>7.0000000000000007E-2</v>
      </c>
      <c r="G143" s="10">
        <f>G61</f>
        <v>7.0000000000000007E-2</v>
      </c>
      <c r="H143" s="10">
        <f t="shared" si="20"/>
        <v>3.6799999999999997</v>
      </c>
      <c r="I143" s="11"/>
    </row>
    <row r="144" spans="1:10" x14ac:dyDescent="0.25">
      <c r="A144" s="14" t="s">
        <v>125</v>
      </c>
      <c r="B144" s="101" t="str">
        <f>A66</f>
        <v>11. Digital Content</v>
      </c>
      <c r="C144" s="10">
        <f>C66</f>
        <v>0</v>
      </c>
      <c r="D144" s="10">
        <f>D66</f>
        <v>1.52</v>
      </c>
      <c r="E144" s="10">
        <f>E66</f>
        <v>0.02</v>
      </c>
      <c r="F144" s="10">
        <f>F66</f>
        <v>0.02</v>
      </c>
      <c r="G144" s="10">
        <f>G66</f>
        <v>0.02</v>
      </c>
      <c r="H144" s="10">
        <f t="shared" si="20"/>
        <v>1.58</v>
      </c>
      <c r="I144" s="11"/>
    </row>
    <row r="145" spans="1:9" x14ac:dyDescent="0.25">
      <c r="A145" s="14" t="s">
        <v>128</v>
      </c>
      <c r="B145" s="101" t="str">
        <f>A70</f>
        <v>12. Product/Service Champion</v>
      </c>
      <c r="C145" s="10">
        <f>C70</f>
        <v>0</v>
      </c>
      <c r="D145" s="10">
        <f>D70</f>
        <v>0.04</v>
      </c>
      <c r="E145" s="10">
        <f>E70</f>
        <v>7.0399999999999991</v>
      </c>
      <c r="F145" s="10">
        <f>F70</f>
        <v>0.04</v>
      </c>
      <c r="G145" s="10">
        <f>G70</f>
        <v>0.04</v>
      </c>
      <c r="H145" s="10">
        <f t="shared" si="20"/>
        <v>7.1599999999999993</v>
      </c>
      <c r="I145" s="11"/>
    </row>
    <row r="146" spans="1:9" x14ac:dyDescent="0.25">
      <c r="A146" s="14" t="s">
        <v>125</v>
      </c>
      <c r="B146" s="101" t="str">
        <f>A74</f>
        <v>13. Technology Reach Level (Learning Innovation)</v>
      </c>
      <c r="C146" s="10">
        <f>C74</f>
        <v>0</v>
      </c>
      <c r="D146" s="10">
        <f>D74</f>
        <v>1.07</v>
      </c>
      <c r="E146" s="10">
        <f>E74</f>
        <v>7.0000000000000007E-2</v>
      </c>
      <c r="F146" s="10">
        <f>F74</f>
        <v>7.0000000000000007E-2</v>
      </c>
      <c r="G146" s="10">
        <f>G74</f>
        <v>7.0000000000000007E-2</v>
      </c>
      <c r="H146" s="10">
        <f t="shared" si="20"/>
        <v>1.2800000000000002</v>
      </c>
      <c r="I146" s="11"/>
    </row>
    <row r="147" spans="1:9" x14ac:dyDescent="0.25">
      <c r="A147" s="14" t="s">
        <v>129</v>
      </c>
      <c r="B147" s="101" t="str">
        <f>A80</f>
        <v>14. Matrix Structure (SPO)</v>
      </c>
      <c r="C147" s="10">
        <f>C80</f>
        <v>0</v>
      </c>
      <c r="D147" s="10">
        <f>D80</f>
        <v>0.05</v>
      </c>
      <c r="E147" s="10">
        <f>E80</f>
        <v>0.02</v>
      </c>
      <c r="F147" s="10">
        <f>F80</f>
        <v>0.02</v>
      </c>
      <c r="G147" s="10">
        <f>G80</f>
        <v>0.02</v>
      </c>
      <c r="H147" s="10">
        <f t="shared" si="20"/>
        <v>0.11000000000000001</v>
      </c>
      <c r="I147" s="11"/>
    </row>
    <row r="148" spans="1:9" x14ac:dyDescent="0.25">
      <c r="A148" s="14" t="s">
        <v>130</v>
      </c>
      <c r="B148" s="101" t="str">
        <f>A85</f>
        <v>15. Digital Platform</v>
      </c>
      <c r="C148" s="10">
        <f>C85</f>
        <v>0</v>
      </c>
      <c r="D148" s="10">
        <f>D85</f>
        <v>0.04</v>
      </c>
      <c r="E148" s="10">
        <f>E85</f>
        <v>0.04</v>
      </c>
      <c r="F148" s="10">
        <f>F85</f>
        <v>0.04</v>
      </c>
      <c r="G148" s="10">
        <f>G85</f>
        <v>0.04</v>
      </c>
      <c r="H148" s="10">
        <f t="shared" si="20"/>
        <v>0.16</v>
      </c>
      <c r="I148" s="11"/>
    </row>
    <row r="149" spans="1:9" x14ac:dyDescent="0.25">
      <c r="A149" s="14" t="s">
        <v>131</v>
      </c>
      <c r="B149" s="101" t="str">
        <f>A89</f>
        <v>16. Dashboard</v>
      </c>
      <c r="C149" s="10">
        <f>C89</f>
        <v>0.7</v>
      </c>
      <c r="D149" s="10">
        <f>D89</f>
        <v>0.74</v>
      </c>
      <c r="E149" s="10">
        <f>E89</f>
        <v>0.74</v>
      </c>
      <c r="F149" s="10">
        <f>F89</f>
        <v>0.74</v>
      </c>
      <c r="G149" s="10">
        <f>G89</f>
        <v>8.0399999999999991</v>
      </c>
      <c r="H149" s="10">
        <f t="shared" si="20"/>
        <v>10.959999999999999</v>
      </c>
      <c r="I149" s="11"/>
    </row>
    <row r="150" spans="1:9" x14ac:dyDescent="0.25">
      <c r="A150" s="14" t="s">
        <v>127</v>
      </c>
      <c r="B150" s="101" t="str">
        <f>A94</f>
        <v>17. Network</v>
      </c>
      <c r="C150" s="10">
        <f>C94</f>
        <v>2</v>
      </c>
      <c r="D150" s="10">
        <f>D94</f>
        <v>0.54</v>
      </c>
      <c r="E150" s="10">
        <f>E94</f>
        <v>0.54</v>
      </c>
      <c r="F150" s="10">
        <f>F94</f>
        <v>0.54</v>
      </c>
      <c r="G150" s="10">
        <f>G94</f>
        <v>0.54</v>
      </c>
      <c r="H150" s="10">
        <f t="shared" si="20"/>
        <v>4.16</v>
      </c>
      <c r="I150" s="11"/>
    </row>
    <row r="151" spans="1:9" x14ac:dyDescent="0.25">
      <c r="A151" s="14" t="s">
        <v>130</v>
      </c>
      <c r="B151" s="101" t="str">
        <f>A98</f>
        <v>18. New Knowledge</v>
      </c>
      <c r="C151" s="10">
        <f>C98</f>
        <v>0</v>
      </c>
      <c r="D151" s="10">
        <f>D98</f>
        <v>0.02</v>
      </c>
      <c r="E151" s="10">
        <f>E98</f>
        <v>0.02</v>
      </c>
      <c r="F151" s="10">
        <f>F98</f>
        <v>0.02</v>
      </c>
      <c r="G151" s="10">
        <f>G98</f>
        <v>0.02</v>
      </c>
      <c r="H151" s="10">
        <f t="shared" si="20"/>
        <v>0.08</v>
      </c>
      <c r="I151" s="11"/>
    </row>
    <row r="152" spans="1:9" x14ac:dyDescent="0.25">
      <c r="A152" s="14" t="s">
        <v>130</v>
      </c>
      <c r="B152" s="101" t="str">
        <f>A102</f>
        <v>19. Good Governance</v>
      </c>
      <c r="C152" s="10">
        <f>C102</f>
        <v>0</v>
      </c>
      <c r="D152" s="10">
        <f>D102</f>
        <v>0.04</v>
      </c>
      <c r="E152" s="10">
        <f>E102</f>
        <v>0.04</v>
      </c>
      <c r="F152" s="10">
        <f>F102</f>
        <v>0.04</v>
      </c>
      <c r="G152" s="10">
        <f>G102</f>
        <v>0.54</v>
      </c>
      <c r="H152" s="10">
        <f t="shared" si="20"/>
        <v>0.66</v>
      </c>
      <c r="I152" s="11"/>
    </row>
    <row r="153" spans="1:9" x14ac:dyDescent="0.25">
      <c r="A153" s="14" t="s">
        <v>125</v>
      </c>
      <c r="B153" s="101" t="str">
        <f>A108</f>
        <v>20. World Classroom Future Education</v>
      </c>
      <c r="C153" s="10">
        <f>C108</f>
        <v>4</v>
      </c>
      <c r="D153" s="10">
        <f>D108</f>
        <v>21.189999999999998</v>
      </c>
      <c r="E153" s="10">
        <f>E108</f>
        <v>17.32</v>
      </c>
      <c r="F153" s="10">
        <f>F108</f>
        <v>4.0199999999999996</v>
      </c>
      <c r="G153" s="10">
        <f>G108</f>
        <v>4.0199999999999996</v>
      </c>
      <c r="H153" s="10">
        <f t="shared" si="20"/>
        <v>50.55</v>
      </c>
      <c r="I153" s="11"/>
    </row>
    <row r="154" spans="1:9" x14ac:dyDescent="0.25">
      <c r="A154" s="14" t="s">
        <v>125</v>
      </c>
      <c r="B154" s="101" t="str">
        <f>A120</f>
        <v>21. Learning Organization (Digital Academy)</v>
      </c>
      <c r="C154" s="10">
        <f>C120</f>
        <v>0</v>
      </c>
      <c r="D154" s="10">
        <f>D120</f>
        <v>9.0000000000000011E-2</v>
      </c>
      <c r="E154" s="10">
        <f>E120</f>
        <v>0.04</v>
      </c>
      <c r="F154" s="10">
        <f>F120</f>
        <v>0.04</v>
      </c>
      <c r="G154" s="10">
        <f>G120</f>
        <v>0.04</v>
      </c>
      <c r="H154" s="10">
        <f t="shared" si="20"/>
        <v>0.21000000000000002</v>
      </c>
      <c r="I154" s="11"/>
    </row>
    <row r="155" spans="1:9" x14ac:dyDescent="0.25">
      <c r="A155" s="14" t="s">
        <v>129</v>
      </c>
      <c r="B155" s="101" t="str">
        <f>A124</f>
        <v>22. Digital Integration Management (Digital Ecosystem)</v>
      </c>
      <c r="C155" s="10">
        <f>C124</f>
        <v>0</v>
      </c>
      <c r="D155" s="10">
        <f>D124</f>
        <v>0.11000000000000001</v>
      </c>
      <c r="E155" s="10">
        <f>E124</f>
        <v>0.06</v>
      </c>
      <c r="F155" s="10">
        <f>F124</f>
        <v>0.06</v>
      </c>
      <c r="G155" s="10">
        <f>G124</f>
        <v>0.06</v>
      </c>
      <c r="H155" s="10">
        <f t="shared" si="20"/>
        <v>0.29000000000000004</v>
      </c>
      <c r="I155" s="11"/>
    </row>
    <row r="156" spans="1:9" x14ac:dyDescent="0.25">
      <c r="B156" s="102" t="s">
        <v>143</v>
      </c>
      <c r="C156" s="12">
        <f>SUM(C134:C155)</f>
        <v>22.84</v>
      </c>
      <c r="D156" s="12">
        <f t="shared" ref="D156:G156" si="21">SUM(D134:D155)</f>
        <v>70.260000000000005</v>
      </c>
      <c r="E156" s="12">
        <f t="shared" si="21"/>
        <v>51.860000000000007</v>
      </c>
      <c r="F156" s="12">
        <f t="shared" si="21"/>
        <v>25.059999999999988</v>
      </c>
      <c r="G156" s="12">
        <f t="shared" si="21"/>
        <v>32.859999999999992</v>
      </c>
      <c r="H156" s="12">
        <f>SUM(H134:H155)</f>
        <v>202.88</v>
      </c>
      <c r="I156" s="11"/>
    </row>
    <row r="157" spans="1:9" x14ac:dyDescent="0.25">
      <c r="C157" s="1"/>
      <c r="H157" s="11"/>
    </row>
    <row r="158" spans="1:9" x14ac:dyDescent="0.25">
      <c r="A158" s="265" t="s">
        <v>144</v>
      </c>
      <c r="B158" s="266"/>
      <c r="C158" s="262" t="s">
        <v>6</v>
      </c>
      <c r="D158" s="262"/>
      <c r="E158" s="262"/>
      <c r="F158" s="262"/>
      <c r="G158" s="262"/>
      <c r="H158" s="262"/>
    </row>
    <row r="159" spans="1:9" x14ac:dyDescent="0.25">
      <c r="A159" s="265"/>
      <c r="B159" s="266"/>
      <c r="C159" s="13">
        <v>65</v>
      </c>
      <c r="D159" s="13">
        <v>66</v>
      </c>
      <c r="E159" s="13">
        <v>67</v>
      </c>
      <c r="F159" s="13">
        <v>68</v>
      </c>
      <c r="G159" s="13">
        <v>69</v>
      </c>
      <c r="H159" s="44" t="s">
        <v>65</v>
      </c>
    </row>
    <row r="160" spans="1:9" s="9" customFormat="1" x14ac:dyDescent="0.25">
      <c r="A160" s="267" t="s">
        <v>128</v>
      </c>
      <c r="B160" s="267"/>
      <c r="C160" s="18">
        <f>SUM(C161:C166)</f>
        <v>9</v>
      </c>
      <c r="D160" s="18">
        <f t="shared" ref="D160:G160" si="22">SUM(D161:D166)</f>
        <v>29.929999999999996</v>
      </c>
      <c r="E160" s="18">
        <f t="shared" si="22"/>
        <v>30.509999999999998</v>
      </c>
      <c r="F160" s="18">
        <f t="shared" si="22"/>
        <v>10.209999999999997</v>
      </c>
      <c r="G160" s="18">
        <f t="shared" si="22"/>
        <v>10.209999999999997</v>
      </c>
      <c r="H160" s="18">
        <f>SUM(C160:G160)</f>
        <v>89.859999999999985</v>
      </c>
    </row>
    <row r="161" spans="1:8" x14ac:dyDescent="0.25">
      <c r="B161" s="100" t="str">
        <f>B141</f>
        <v>8. Product/Service Value Creation</v>
      </c>
      <c r="C161" s="2">
        <f t="shared" ref="C161:G161" si="23">C141</f>
        <v>5</v>
      </c>
      <c r="D161" s="2">
        <f t="shared" si="23"/>
        <v>6.02</v>
      </c>
      <c r="E161" s="2">
        <f t="shared" si="23"/>
        <v>6.02</v>
      </c>
      <c r="F161" s="2">
        <f t="shared" si="23"/>
        <v>6.02</v>
      </c>
      <c r="G161" s="2">
        <f t="shared" si="23"/>
        <v>6.02</v>
      </c>
      <c r="H161" s="18">
        <f t="shared" ref="H161:H166" si="24">SUM(C161:G161)</f>
        <v>29.08</v>
      </c>
    </row>
    <row r="162" spans="1:8" x14ac:dyDescent="0.25">
      <c r="B162" s="100" t="str">
        <f>B144</f>
        <v>11. Digital Content</v>
      </c>
      <c r="C162" s="2">
        <f t="shared" ref="C162:G162" si="25">C144</f>
        <v>0</v>
      </c>
      <c r="D162" s="2">
        <f t="shared" si="25"/>
        <v>1.52</v>
      </c>
      <c r="E162" s="2">
        <f t="shared" si="25"/>
        <v>0.02</v>
      </c>
      <c r="F162" s="2">
        <f t="shared" si="25"/>
        <v>0.02</v>
      </c>
      <c r="G162" s="2">
        <f t="shared" si="25"/>
        <v>0.02</v>
      </c>
      <c r="H162" s="18">
        <f t="shared" si="24"/>
        <v>1.58</v>
      </c>
    </row>
    <row r="163" spans="1:8" x14ac:dyDescent="0.25">
      <c r="B163" s="100" t="str">
        <f>B145</f>
        <v>12. Product/Service Champion</v>
      </c>
      <c r="C163" s="2">
        <f t="shared" ref="C163:G163" si="26">C145</f>
        <v>0</v>
      </c>
      <c r="D163" s="2">
        <f t="shared" si="26"/>
        <v>0.04</v>
      </c>
      <c r="E163" s="2">
        <f t="shared" si="26"/>
        <v>7.0399999999999991</v>
      </c>
      <c r="F163" s="2">
        <f t="shared" si="26"/>
        <v>0.04</v>
      </c>
      <c r="G163" s="2">
        <f t="shared" si="26"/>
        <v>0.04</v>
      </c>
      <c r="H163" s="18">
        <f t="shared" si="24"/>
        <v>7.1599999999999993</v>
      </c>
    </row>
    <row r="164" spans="1:8" x14ac:dyDescent="0.25">
      <c r="B164" s="100" t="str">
        <f>B146</f>
        <v>13. Technology Reach Level (Learning Innovation)</v>
      </c>
      <c r="C164" s="2">
        <f t="shared" ref="C164:G164" si="27">C146</f>
        <v>0</v>
      </c>
      <c r="D164" s="2">
        <f t="shared" si="27"/>
        <v>1.07</v>
      </c>
      <c r="E164" s="2">
        <f t="shared" si="27"/>
        <v>7.0000000000000007E-2</v>
      </c>
      <c r="F164" s="2">
        <f t="shared" si="27"/>
        <v>7.0000000000000007E-2</v>
      </c>
      <c r="G164" s="2">
        <f t="shared" si="27"/>
        <v>7.0000000000000007E-2</v>
      </c>
      <c r="H164" s="18">
        <f t="shared" si="24"/>
        <v>1.2800000000000002</v>
      </c>
    </row>
    <row r="165" spans="1:8" x14ac:dyDescent="0.25">
      <c r="B165" s="100" t="str">
        <f>B153</f>
        <v>20. World Classroom Future Education</v>
      </c>
      <c r="C165" s="2">
        <f t="shared" ref="C165:G165" si="28">C153</f>
        <v>4</v>
      </c>
      <c r="D165" s="2">
        <f t="shared" si="28"/>
        <v>21.189999999999998</v>
      </c>
      <c r="E165" s="2">
        <f t="shared" si="28"/>
        <v>17.32</v>
      </c>
      <c r="F165" s="2">
        <f t="shared" si="28"/>
        <v>4.0199999999999996</v>
      </c>
      <c r="G165" s="2">
        <f t="shared" si="28"/>
        <v>4.0199999999999996</v>
      </c>
      <c r="H165" s="18">
        <f t="shared" si="24"/>
        <v>50.55</v>
      </c>
    </row>
    <row r="166" spans="1:8" x14ac:dyDescent="0.25">
      <c r="B166" s="100" t="str">
        <f>B154</f>
        <v>21. Learning Organization (Digital Academy)</v>
      </c>
      <c r="C166" s="2">
        <f t="shared" ref="C166:G166" si="29">C154</f>
        <v>0</v>
      </c>
      <c r="D166" s="2">
        <f t="shared" si="29"/>
        <v>9.0000000000000011E-2</v>
      </c>
      <c r="E166" s="2">
        <f t="shared" si="29"/>
        <v>0.04</v>
      </c>
      <c r="F166" s="2">
        <f t="shared" si="29"/>
        <v>0.04</v>
      </c>
      <c r="G166" s="2">
        <f t="shared" si="29"/>
        <v>0.04</v>
      </c>
      <c r="H166" s="18">
        <f t="shared" si="24"/>
        <v>0.21000000000000002</v>
      </c>
    </row>
    <row r="167" spans="1:8" s="9" customFormat="1" x14ac:dyDescent="0.25">
      <c r="A167" s="267" t="s">
        <v>126</v>
      </c>
      <c r="B167" s="267"/>
      <c r="C167" s="18">
        <f>SUM(C168)</f>
        <v>0</v>
      </c>
      <c r="D167" s="18">
        <f t="shared" ref="D167:G167" si="30">SUM(D168)</f>
        <v>2.04</v>
      </c>
      <c r="E167" s="18">
        <f t="shared" si="30"/>
        <v>0.04</v>
      </c>
      <c r="F167" s="18">
        <f t="shared" si="30"/>
        <v>0.04</v>
      </c>
      <c r="G167" s="18">
        <f t="shared" si="30"/>
        <v>0.04</v>
      </c>
      <c r="H167" s="18">
        <f t="shared" ref="H167:H190" si="31">SUM(C167:G167)</f>
        <v>2.16</v>
      </c>
    </row>
    <row r="168" spans="1:8" x14ac:dyDescent="0.25">
      <c r="B168" s="100" t="str">
        <f>B142</f>
        <v>9. Digital Administration</v>
      </c>
      <c r="C168" s="2">
        <f t="shared" ref="C168:G168" si="32">C142</f>
        <v>0</v>
      </c>
      <c r="D168" s="2">
        <f t="shared" si="32"/>
        <v>2.04</v>
      </c>
      <c r="E168" s="2">
        <f t="shared" si="32"/>
        <v>0.04</v>
      </c>
      <c r="F168" s="2">
        <f t="shared" si="32"/>
        <v>0.04</v>
      </c>
      <c r="G168" s="2">
        <f t="shared" si="32"/>
        <v>0.04</v>
      </c>
      <c r="H168" s="18">
        <f t="shared" si="31"/>
        <v>2.16</v>
      </c>
    </row>
    <row r="169" spans="1:8" s="9" customFormat="1" x14ac:dyDescent="0.25">
      <c r="A169" s="267" t="s">
        <v>123</v>
      </c>
      <c r="B169" s="267"/>
      <c r="C169" s="18">
        <f>SUM(C170)</f>
        <v>0</v>
      </c>
      <c r="D169" s="18">
        <f t="shared" ref="D169:G169" si="33">SUM(D170)</f>
        <v>0.04</v>
      </c>
      <c r="E169" s="18">
        <f t="shared" si="33"/>
        <v>0.04</v>
      </c>
      <c r="F169" s="18">
        <f t="shared" si="33"/>
        <v>0.04</v>
      </c>
      <c r="G169" s="18">
        <f t="shared" si="33"/>
        <v>0.04</v>
      </c>
      <c r="H169" s="18">
        <f t="shared" si="31"/>
        <v>0.16</v>
      </c>
    </row>
    <row r="170" spans="1:8" x14ac:dyDescent="0.25">
      <c r="B170" s="100" t="str">
        <f>B139</f>
        <v>6. Re-Design Process</v>
      </c>
      <c r="C170" s="2">
        <f t="shared" ref="C170:G170" si="34">C139</f>
        <v>0</v>
      </c>
      <c r="D170" s="2">
        <f t="shared" si="34"/>
        <v>0.04</v>
      </c>
      <c r="E170" s="2">
        <f t="shared" si="34"/>
        <v>0.04</v>
      </c>
      <c r="F170" s="2">
        <f t="shared" si="34"/>
        <v>0.04</v>
      </c>
      <c r="G170" s="2">
        <f t="shared" si="34"/>
        <v>0.04</v>
      </c>
      <c r="H170" s="18">
        <f t="shared" si="31"/>
        <v>0.16</v>
      </c>
    </row>
    <row r="171" spans="1:8" s="9" customFormat="1" x14ac:dyDescent="0.25">
      <c r="A171" s="267" t="s">
        <v>124</v>
      </c>
      <c r="B171" s="267"/>
      <c r="C171" s="18">
        <f>SUM(C172)</f>
        <v>5</v>
      </c>
      <c r="D171" s="18">
        <f t="shared" ref="D171:G171" si="35">SUM(D172)</f>
        <v>6.14</v>
      </c>
      <c r="E171" s="18">
        <f t="shared" si="35"/>
        <v>6.0399999999999991</v>
      </c>
      <c r="F171" s="18">
        <f t="shared" si="35"/>
        <v>6.0399999999999991</v>
      </c>
      <c r="G171" s="18">
        <f t="shared" si="35"/>
        <v>6.0399999999999991</v>
      </c>
      <c r="H171" s="18">
        <f t="shared" si="31"/>
        <v>29.259999999999998</v>
      </c>
    </row>
    <row r="172" spans="1:8" x14ac:dyDescent="0.25">
      <c r="B172" s="100" t="str">
        <f>B140</f>
        <v>7. Digital Service Innovation</v>
      </c>
      <c r="C172" s="2">
        <f>C140</f>
        <v>5</v>
      </c>
      <c r="D172" s="2">
        <f t="shared" ref="D172:G172" si="36">D140</f>
        <v>6.14</v>
      </c>
      <c r="E172" s="2">
        <f t="shared" si="36"/>
        <v>6.0399999999999991</v>
      </c>
      <c r="F172" s="2">
        <f t="shared" si="36"/>
        <v>6.0399999999999991</v>
      </c>
      <c r="G172" s="2">
        <f t="shared" si="36"/>
        <v>6.0399999999999991</v>
      </c>
      <c r="H172" s="18">
        <f t="shared" si="31"/>
        <v>29.259999999999998</v>
      </c>
    </row>
    <row r="173" spans="1:8" s="9" customFormat="1" x14ac:dyDescent="0.25">
      <c r="A173" s="267" t="s">
        <v>129</v>
      </c>
      <c r="B173" s="267"/>
      <c r="C173" s="18">
        <f>SUM(C174:C175)</f>
        <v>0</v>
      </c>
      <c r="D173" s="18">
        <f t="shared" ref="D173:G173" si="37">SUM(D174:D175)</f>
        <v>0.16000000000000003</v>
      </c>
      <c r="E173" s="18">
        <f t="shared" si="37"/>
        <v>0.08</v>
      </c>
      <c r="F173" s="18">
        <f t="shared" si="37"/>
        <v>0.08</v>
      </c>
      <c r="G173" s="18">
        <f t="shared" si="37"/>
        <v>0.08</v>
      </c>
      <c r="H173" s="18">
        <f t="shared" si="31"/>
        <v>0.40000000000000008</v>
      </c>
    </row>
    <row r="174" spans="1:8" x14ac:dyDescent="0.25">
      <c r="B174" s="100" t="str">
        <f>B147</f>
        <v>14. Matrix Structure (SPO)</v>
      </c>
      <c r="C174" s="2">
        <f t="shared" ref="C174:G174" si="38">C147</f>
        <v>0</v>
      </c>
      <c r="D174" s="2">
        <f t="shared" si="38"/>
        <v>0.05</v>
      </c>
      <c r="E174" s="2">
        <f t="shared" si="38"/>
        <v>0.02</v>
      </c>
      <c r="F174" s="2">
        <f t="shared" si="38"/>
        <v>0.02</v>
      </c>
      <c r="G174" s="2">
        <f t="shared" si="38"/>
        <v>0.02</v>
      </c>
      <c r="H174" s="18">
        <f t="shared" si="31"/>
        <v>0.11000000000000001</v>
      </c>
    </row>
    <row r="175" spans="1:8" x14ac:dyDescent="0.25">
      <c r="B175" s="100" t="str">
        <f>B155</f>
        <v>22. Digital Integration Management (Digital Ecosystem)</v>
      </c>
      <c r="C175" s="2">
        <f t="shared" ref="C175:G175" si="39">C155</f>
        <v>0</v>
      </c>
      <c r="D175" s="2">
        <f t="shared" si="39"/>
        <v>0.11000000000000001</v>
      </c>
      <c r="E175" s="2">
        <f t="shared" si="39"/>
        <v>0.06</v>
      </c>
      <c r="F175" s="2">
        <f t="shared" si="39"/>
        <v>0.06</v>
      </c>
      <c r="G175" s="2">
        <f t="shared" si="39"/>
        <v>0.06</v>
      </c>
      <c r="H175" s="18">
        <f t="shared" si="31"/>
        <v>0.29000000000000004</v>
      </c>
    </row>
    <row r="176" spans="1:8" s="9" customFormat="1" x14ac:dyDescent="0.25">
      <c r="A176" s="267" t="s">
        <v>131</v>
      </c>
      <c r="B176" s="267"/>
      <c r="C176" s="18">
        <f>SUM(C177)</f>
        <v>0.7</v>
      </c>
      <c r="D176" s="18">
        <f t="shared" ref="D176:G176" si="40">SUM(D177)</f>
        <v>0.74</v>
      </c>
      <c r="E176" s="18">
        <f t="shared" si="40"/>
        <v>0.74</v>
      </c>
      <c r="F176" s="18">
        <f t="shared" si="40"/>
        <v>0.74</v>
      </c>
      <c r="G176" s="18">
        <f t="shared" si="40"/>
        <v>8.0399999999999991</v>
      </c>
      <c r="H176" s="18">
        <f t="shared" si="31"/>
        <v>10.959999999999999</v>
      </c>
    </row>
    <row r="177" spans="1:8" x14ac:dyDescent="0.25">
      <c r="B177" s="100" t="str">
        <f>B149</f>
        <v>16. Dashboard</v>
      </c>
      <c r="C177" s="2">
        <f t="shared" ref="C177:G177" si="41">C149</f>
        <v>0.7</v>
      </c>
      <c r="D177" s="2">
        <f t="shared" si="41"/>
        <v>0.74</v>
      </c>
      <c r="E177" s="2">
        <f t="shared" si="41"/>
        <v>0.74</v>
      </c>
      <c r="F177" s="2">
        <f t="shared" si="41"/>
        <v>0.74</v>
      </c>
      <c r="G177" s="2">
        <f t="shared" si="41"/>
        <v>8.0399999999999991</v>
      </c>
      <c r="H177" s="18">
        <f t="shared" si="31"/>
        <v>10.959999999999999</v>
      </c>
    </row>
    <row r="178" spans="1:8" s="9" customFormat="1" x14ac:dyDescent="0.25">
      <c r="A178" s="267" t="s">
        <v>121</v>
      </c>
      <c r="B178" s="267"/>
      <c r="C178" s="18">
        <f>SUM(C179:C182)</f>
        <v>0.92</v>
      </c>
      <c r="D178" s="18">
        <f t="shared" ref="D178:G178" si="42">SUM(D179:D182)</f>
        <v>18.84</v>
      </c>
      <c r="E178" s="18">
        <f t="shared" si="42"/>
        <v>6.7399999999999984</v>
      </c>
      <c r="F178" s="18">
        <f t="shared" si="42"/>
        <v>1.94</v>
      </c>
      <c r="G178" s="18">
        <f t="shared" si="42"/>
        <v>1.94</v>
      </c>
      <c r="H178" s="18">
        <f t="shared" si="31"/>
        <v>30.380000000000003</v>
      </c>
    </row>
    <row r="179" spans="1:8" x14ac:dyDescent="0.25">
      <c r="B179" s="100" t="str">
        <f>B134</f>
        <v>1. Single Data</v>
      </c>
      <c r="C179" s="2">
        <f t="shared" ref="C179:G179" si="43">C134</f>
        <v>0.02</v>
      </c>
      <c r="D179" s="2">
        <f t="shared" si="43"/>
        <v>7.9599999999999991</v>
      </c>
      <c r="E179" s="2">
        <f t="shared" si="43"/>
        <v>0.26</v>
      </c>
      <c r="F179" s="2">
        <f t="shared" si="43"/>
        <v>0.26</v>
      </c>
      <c r="G179" s="2">
        <f t="shared" si="43"/>
        <v>0.26</v>
      </c>
      <c r="H179" s="18">
        <f t="shared" si="31"/>
        <v>8.759999999999998</v>
      </c>
    </row>
    <row r="180" spans="1:8" x14ac:dyDescent="0.25">
      <c r="B180" s="100" t="str">
        <f>B135</f>
        <v>2. ERP</v>
      </c>
      <c r="C180" s="2">
        <f t="shared" ref="C180:G180" si="44">C135</f>
        <v>0</v>
      </c>
      <c r="D180" s="2">
        <f t="shared" si="44"/>
        <v>0.82000000000000006</v>
      </c>
      <c r="E180" s="2">
        <f t="shared" si="44"/>
        <v>0.32</v>
      </c>
      <c r="F180" s="2">
        <f t="shared" si="44"/>
        <v>0.12000000000000001</v>
      </c>
      <c r="G180" s="2">
        <f t="shared" si="44"/>
        <v>0.12000000000000001</v>
      </c>
      <c r="H180" s="18">
        <f t="shared" si="31"/>
        <v>1.3800000000000003</v>
      </c>
    </row>
    <row r="181" spans="1:8" x14ac:dyDescent="0.25">
      <c r="B181" s="100" t="str">
        <f>B137</f>
        <v>4. Digital Security</v>
      </c>
      <c r="C181" s="2">
        <f t="shared" ref="C181:G181" si="45">C137</f>
        <v>0</v>
      </c>
      <c r="D181" s="2">
        <f t="shared" si="45"/>
        <v>1.54</v>
      </c>
      <c r="E181" s="2">
        <f t="shared" si="45"/>
        <v>5.1399999999999988</v>
      </c>
      <c r="F181" s="2">
        <f t="shared" si="45"/>
        <v>0.54</v>
      </c>
      <c r="G181" s="2">
        <f t="shared" si="45"/>
        <v>0.54</v>
      </c>
      <c r="H181" s="18">
        <f t="shared" si="31"/>
        <v>7.7599999999999989</v>
      </c>
    </row>
    <row r="182" spans="1:8" x14ac:dyDescent="0.25">
      <c r="B182" s="100" t="str">
        <f>B138</f>
        <v>5. Digital Standard</v>
      </c>
      <c r="C182" s="2">
        <f t="shared" ref="C182:G182" si="46">C138</f>
        <v>0.9</v>
      </c>
      <c r="D182" s="2">
        <f t="shared" si="46"/>
        <v>8.52</v>
      </c>
      <c r="E182" s="2">
        <f t="shared" si="46"/>
        <v>1.02</v>
      </c>
      <c r="F182" s="2">
        <f t="shared" si="46"/>
        <v>1.02</v>
      </c>
      <c r="G182" s="2">
        <f t="shared" si="46"/>
        <v>1.02</v>
      </c>
      <c r="H182" s="18">
        <f t="shared" si="31"/>
        <v>12.479999999999999</v>
      </c>
    </row>
    <row r="183" spans="1:8" s="9" customFormat="1" x14ac:dyDescent="0.25">
      <c r="A183" s="267" t="s">
        <v>134</v>
      </c>
      <c r="B183" s="267"/>
      <c r="C183" s="18">
        <f>SUM(C184:C187)</f>
        <v>5.22</v>
      </c>
      <c r="D183" s="18">
        <f t="shared" ref="D183:G183" si="47">SUM(D184:D187)</f>
        <v>10.059999999999999</v>
      </c>
      <c r="E183" s="18">
        <f t="shared" si="47"/>
        <v>5.3599999999999994</v>
      </c>
      <c r="F183" s="18">
        <f t="shared" si="47"/>
        <v>5.3599999999999994</v>
      </c>
      <c r="G183" s="18">
        <f t="shared" si="47"/>
        <v>5.8599999999999994</v>
      </c>
      <c r="H183" s="18">
        <f t="shared" si="31"/>
        <v>31.859999999999996</v>
      </c>
    </row>
    <row r="184" spans="1:8" x14ac:dyDescent="0.25">
      <c r="B184" s="100" t="str">
        <f>B136</f>
        <v>3. Digital Literary</v>
      </c>
      <c r="C184" s="2">
        <f t="shared" ref="C184:G184" si="48">C136</f>
        <v>5.22</v>
      </c>
      <c r="D184" s="2">
        <f t="shared" si="48"/>
        <v>9.9600000000000009</v>
      </c>
      <c r="E184" s="2">
        <f t="shared" si="48"/>
        <v>5.26</v>
      </c>
      <c r="F184" s="2">
        <f t="shared" si="48"/>
        <v>5.26</v>
      </c>
      <c r="G184" s="2">
        <f t="shared" si="48"/>
        <v>5.26</v>
      </c>
      <c r="H184" s="18">
        <f t="shared" si="31"/>
        <v>30.959999999999994</v>
      </c>
    </row>
    <row r="185" spans="1:8" x14ac:dyDescent="0.25">
      <c r="B185" s="100" t="str">
        <f>B148</f>
        <v>15. Digital Platform</v>
      </c>
      <c r="C185" s="1">
        <f t="shared" ref="C185:G185" si="49">C148</f>
        <v>0</v>
      </c>
      <c r="D185" s="1">
        <f t="shared" si="49"/>
        <v>0.04</v>
      </c>
      <c r="E185" s="1">
        <f t="shared" si="49"/>
        <v>0.04</v>
      </c>
      <c r="F185" s="1">
        <f t="shared" si="49"/>
        <v>0.04</v>
      </c>
      <c r="G185" s="1">
        <f t="shared" si="49"/>
        <v>0.04</v>
      </c>
      <c r="H185" s="18">
        <f>SUM(C185:G185)</f>
        <v>0.16</v>
      </c>
    </row>
    <row r="186" spans="1:8" x14ac:dyDescent="0.25">
      <c r="B186" s="100" t="str">
        <f>B151</f>
        <v>18. New Knowledge</v>
      </c>
      <c r="C186" s="1">
        <f t="shared" ref="C186:G186" si="50">C151</f>
        <v>0</v>
      </c>
      <c r="D186" s="1">
        <f t="shared" si="50"/>
        <v>0.02</v>
      </c>
      <c r="E186" s="1">
        <f t="shared" si="50"/>
        <v>0.02</v>
      </c>
      <c r="F186" s="1">
        <f t="shared" si="50"/>
        <v>0.02</v>
      </c>
      <c r="G186" s="1">
        <f t="shared" si="50"/>
        <v>0.02</v>
      </c>
      <c r="H186" s="18">
        <f t="shared" si="31"/>
        <v>0.08</v>
      </c>
    </row>
    <row r="187" spans="1:8" x14ac:dyDescent="0.25">
      <c r="B187" s="100" t="str">
        <f>B152</f>
        <v>19. Good Governance</v>
      </c>
      <c r="C187" s="1">
        <f t="shared" ref="C187:G187" si="51">C152</f>
        <v>0</v>
      </c>
      <c r="D187" s="1">
        <f t="shared" si="51"/>
        <v>0.04</v>
      </c>
      <c r="E187" s="1">
        <f t="shared" si="51"/>
        <v>0.04</v>
      </c>
      <c r="F187" s="1">
        <f t="shared" si="51"/>
        <v>0.04</v>
      </c>
      <c r="G187" s="1">
        <f t="shared" si="51"/>
        <v>0.54</v>
      </c>
      <c r="H187" s="18">
        <f t="shared" si="31"/>
        <v>0.66</v>
      </c>
    </row>
    <row r="188" spans="1:8" s="9" customFormat="1" x14ac:dyDescent="0.25">
      <c r="A188" s="267" t="s">
        <v>127</v>
      </c>
      <c r="B188" s="267"/>
      <c r="C188" s="18">
        <f>SUM(C189:C190)</f>
        <v>2</v>
      </c>
      <c r="D188" s="18">
        <f t="shared" ref="D188:G188" si="52">SUM(D189:D190)</f>
        <v>2.31</v>
      </c>
      <c r="E188" s="18">
        <f t="shared" si="52"/>
        <v>2.31</v>
      </c>
      <c r="F188" s="18">
        <f t="shared" si="52"/>
        <v>0.6100000000000001</v>
      </c>
      <c r="G188" s="18">
        <f t="shared" si="52"/>
        <v>0.6100000000000001</v>
      </c>
      <c r="H188" s="18">
        <f t="shared" si="31"/>
        <v>7.8400000000000016</v>
      </c>
    </row>
    <row r="189" spans="1:8" x14ac:dyDescent="0.25">
      <c r="B189" s="100" t="str">
        <f>B143</f>
        <v>10. Digital Linkage</v>
      </c>
      <c r="C189" s="2">
        <f t="shared" ref="C189:G189" si="53">C143</f>
        <v>0</v>
      </c>
      <c r="D189" s="2">
        <f t="shared" si="53"/>
        <v>1.77</v>
      </c>
      <c r="E189" s="2">
        <f t="shared" si="53"/>
        <v>1.77</v>
      </c>
      <c r="F189" s="2">
        <f t="shared" si="53"/>
        <v>7.0000000000000007E-2</v>
      </c>
      <c r="G189" s="2">
        <f t="shared" si="53"/>
        <v>7.0000000000000007E-2</v>
      </c>
      <c r="H189" s="18">
        <f t="shared" si="31"/>
        <v>3.6799999999999997</v>
      </c>
    </row>
    <row r="190" spans="1:8" x14ac:dyDescent="0.25">
      <c r="B190" s="100" t="str">
        <f>B150</f>
        <v>17. Network</v>
      </c>
      <c r="C190" s="2">
        <f t="shared" ref="C190:G190" si="54">C150</f>
        <v>2</v>
      </c>
      <c r="D190" s="2">
        <f t="shared" si="54"/>
        <v>0.54</v>
      </c>
      <c r="E190" s="2">
        <f t="shared" si="54"/>
        <v>0.54</v>
      </c>
      <c r="F190" s="2">
        <f t="shared" si="54"/>
        <v>0.54</v>
      </c>
      <c r="G190" s="2">
        <f t="shared" si="54"/>
        <v>0.54</v>
      </c>
      <c r="H190" s="18">
        <f t="shared" si="31"/>
        <v>4.16</v>
      </c>
    </row>
    <row r="191" spans="1:8" x14ac:dyDescent="0.25">
      <c r="C191" s="18">
        <f>SUM(C188,C183,C178,C176,C173,C171,C169,C167,C160)</f>
        <v>22.84</v>
      </c>
      <c r="D191" s="18">
        <f>SUM(D188,D183,D178,D176,D173,D171,D169,D167,D160)</f>
        <v>70.259999999999991</v>
      </c>
      <c r="E191" s="18">
        <f>SUM(E188,E183,E178,E176,E173,E171,E169,E167,E160)</f>
        <v>51.859999999999992</v>
      </c>
      <c r="F191" s="18">
        <f>SUM(F188,F183,F178,F176,F173,F171,F169,F167,F160)</f>
        <v>25.059999999999995</v>
      </c>
      <c r="G191" s="18">
        <f>SUM(G188,G183,G178,G176,G173,G171,G169,G167,G160)</f>
        <v>32.859999999999992</v>
      </c>
      <c r="H191" s="18">
        <f t="shared" ref="H191" si="55">SUM(C191:G191)</f>
        <v>202.87999999999997</v>
      </c>
    </row>
    <row r="192" spans="1:8" x14ac:dyDescent="0.25">
      <c r="C192" s="1"/>
      <c r="H192" s="11"/>
    </row>
    <row r="193" spans="1:8" x14ac:dyDescent="0.25">
      <c r="C193" s="1"/>
      <c r="H193" s="11"/>
    </row>
    <row r="195" spans="1:8" x14ac:dyDescent="0.25">
      <c r="B195" s="263" t="s">
        <v>324</v>
      </c>
      <c r="C195" s="262" t="s">
        <v>6</v>
      </c>
      <c r="D195" s="262"/>
      <c r="E195" s="262"/>
      <c r="F195" s="262"/>
      <c r="G195" s="262"/>
      <c r="H195" s="262"/>
    </row>
    <row r="196" spans="1:8" x14ac:dyDescent="0.25">
      <c r="A196" s="45"/>
      <c r="B196" s="263"/>
      <c r="C196" s="13">
        <v>65</v>
      </c>
      <c r="D196" s="13">
        <v>66</v>
      </c>
      <c r="E196" s="13">
        <v>67</v>
      </c>
      <c r="F196" s="13">
        <v>68</v>
      </c>
      <c r="G196" s="13">
        <v>69</v>
      </c>
      <c r="H196" s="44" t="s">
        <v>65</v>
      </c>
    </row>
    <row r="197" spans="1:8" x14ac:dyDescent="0.25">
      <c r="B197" s="101" t="s">
        <v>320</v>
      </c>
      <c r="C197" s="10">
        <f>'Plan&amp;Training'!C75</f>
        <v>5.2399999999999993</v>
      </c>
      <c r="D197" s="10">
        <f>'Plan&amp;Training'!D75</f>
        <v>7.5399999999999991</v>
      </c>
      <c r="E197" s="10">
        <f>'Plan&amp;Training'!E75</f>
        <v>6.0099999999999989</v>
      </c>
      <c r="F197" s="10">
        <f>'Plan&amp;Training'!F75</f>
        <v>6.0099999999999989</v>
      </c>
      <c r="G197" s="10">
        <f>'Plan&amp;Training'!G75</f>
        <v>6.0099999999999989</v>
      </c>
      <c r="H197" s="10">
        <f>'Plan&amp;Training'!H75</f>
        <v>30.809999999999992</v>
      </c>
    </row>
    <row r="198" spans="1:8" x14ac:dyDescent="0.25">
      <c r="B198" s="101" t="s">
        <v>321</v>
      </c>
      <c r="C198" s="10">
        <f>SW!C49</f>
        <v>4</v>
      </c>
      <c r="D198" s="10">
        <f>SW!D49</f>
        <v>8.8999999999999986</v>
      </c>
      <c r="E198" s="10">
        <f>SW!E49</f>
        <v>4.2</v>
      </c>
      <c r="F198" s="10">
        <f>SW!F49</f>
        <v>4.2</v>
      </c>
      <c r="G198" s="10">
        <f>SW!G49</f>
        <v>4.2</v>
      </c>
      <c r="H198" s="10">
        <f>SW!H49</f>
        <v>25.499999999999996</v>
      </c>
    </row>
    <row r="199" spans="1:8" x14ac:dyDescent="0.25">
      <c r="B199" s="101" t="s">
        <v>322</v>
      </c>
      <c r="C199" s="10">
        <f>Database!C62</f>
        <v>2.7</v>
      </c>
      <c r="D199" s="10">
        <f>Database!D62</f>
        <v>4.75</v>
      </c>
      <c r="E199" s="10">
        <f>Database!E62</f>
        <v>1.25</v>
      </c>
      <c r="F199" s="10">
        <f>Database!F62</f>
        <v>1.25</v>
      </c>
      <c r="G199" s="10">
        <f>Database!G62</f>
        <v>9.0500000000000007</v>
      </c>
      <c r="H199" s="10">
        <f>Database!H62</f>
        <v>19</v>
      </c>
    </row>
    <row r="200" spans="1:8" x14ac:dyDescent="0.25">
      <c r="B200" s="101" t="s">
        <v>323</v>
      </c>
      <c r="C200" s="10">
        <f>HW!C61</f>
        <v>10.9</v>
      </c>
      <c r="D200" s="10">
        <f>HW!D61</f>
        <v>49.069999999999993</v>
      </c>
      <c r="E200" s="10">
        <f>HW!E61</f>
        <v>40.4</v>
      </c>
      <c r="F200" s="10">
        <f>HW!F61</f>
        <v>13.6</v>
      </c>
      <c r="G200" s="10">
        <f>HW!G61</f>
        <v>13.6</v>
      </c>
      <c r="H200" s="10">
        <f>HW!H61</f>
        <v>127.56999999999998</v>
      </c>
    </row>
    <row r="201" spans="1:8" x14ac:dyDescent="0.25">
      <c r="B201" s="102" t="s">
        <v>278</v>
      </c>
      <c r="C201" s="12">
        <f>SUM(C197:C200)</f>
        <v>22.839999999999996</v>
      </c>
      <c r="D201" s="12">
        <f t="shared" ref="D201:H201" si="56">SUM(D197:D200)</f>
        <v>70.259999999999991</v>
      </c>
      <c r="E201" s="12">
        <f t="shared" si="56"/>
        <v>51.86</v>
      </c>
      <c r="F201" s="12">
        <f t="shared" si="56"/>
        <v>25.06</v>
      </c>
      <c r="G201" s="12">
        <f t="shared" si="56"/>
        <v>32.86</v>
      </c>
      <c r="H201" s="12">
        <f t="shared" si="56"/>
        <v>202.87999999999997</v>
      </c>
    </row>
  </sheetData>
  <sortState ref="B161:H191">
    <sortCondition ref="B161"/>
  </sortState>
  <mergeCells count="40">
    <mergeCell ref="A124:B124"/>
    <mergeCell ref="A129:B129"/>
    <mergeCell ref="A74:B74"/>
    <mergeCell ref="A80:B80"/>
    <mergeCell ref="A85:B85"/>
    <mergeCell ref="A89:B89"/>
    <mergeCell ref="A120:B120"/>
    <mergeCell ref="A108:B108"/>
    <mergeCell ref="A94:B94"/>
    <mergeCell ref="A1:B2"/>
    <mergeCell ref="C1:H1"/>
    <mergeCell ref="A98:B98"/>
    <mergeCell ref="A102:B102"/>
    <mergeCell ref="A3:B3"/>
    <mergeCell ref="A28:B28"/>
    <mergeCell ref="A12:B12"/>
    <mergeCell ref="A33:B33"/>
    <mergeCell ref="A20:B20"/>
    <mergeCell ref="A46:B46"/>
    <mergeCell ref="A39:B39"/>
    <mergeCell ref="A52:B52"/>
    <mergeCell ref="A56:B56"/>
    <mergeCell ref="A61:B61"/>
    <mergeCell ref="A66:B66"/>
    <mergeCell ref="A70:B70"/>
    <mergeCell ref="C195:H195"/>
    <mergeCell ref="B195:B196"/>
    <mergeCell ref="C132:H132"/>
    <mergeCell ref="B132:B133"/>
    <mergeCell ref="C158:H158"/>
    <mergeCell ref="A158:B159"/>
    <mergeCell ref="A160:B160"/>
    <mergeCell ref="A167:B167"/>
    <mergeCell ref="A169:B169"/>
    <mergeCell ref="A171:B171"/>
    <mergeCell ref="A176:B176"/>
    <mergeCell ref="A178:B178"/>
    <mergeCell ref="A183:B183"/>
    <mergeCell ref="A188:B188"/>
    <mergeCell ref="A173:B173"/>
  </mergeCells>
  <pageMargins left="0.98425196850393704" right="0.74803149606299213" top="0.98425196850393704" bottom="0.74803149606299213" header="0.51181102362204722" footer="0.51181102362204722"/>
  <pageSetup scale="75" fitToHeight="6" orientation="portrait" r:id="rId1"/>
  <headerFooter>
    <oddHeader>Page &amp;P&amp;R&amp;A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0331-C1BA-48EA-8040-B9DC0DFAB633}">
  <dimension ref="A1:K29"/>
  <sheetViews>
    <sheetView zoomScale="80" zoomScaleNormal="80" workbookViewId="0">
      <selection activeCell="L17" sqref="L17"/>
    </sheetView>
  </sheetViews>
  <sheetFormatPr defaultColWidth="63.140625" defaultRowHeight="15" x14ac:dyDescent="0.25"/>
  <cols>
    <col min="1" max="1" width="50.42578125" bestFit="1" customWidth="1"/>
    <col min="2" max="2" width="20.85546875" bestFit="1" customWidth="1"/>
    <col min="3" max="3" width="19.5703125" bestFit="1" customWidth="1"/>
    <col min="4" max="4" width="11.85546875" bestFit="1" customWidth="1"/>
    <col min="5" max="5" width="17.85546875" bestFit="1" customWidth="1"/>
    <col min="6" max="6" width="9.7109375" customWidth="1"/>
    <col min="7" max="7" width="9.28515625" customWidth="1"/>
    <col min="8" max="8" width="10.140625" customWidth="1"/>
    <col min="9" max="9" width="3.85546875" bestFit="1" customWidth="1"/>
    <col min="10" max="10" width="4.28515625" customWidth="1"/>
    <col min="11" max="11" width="24.85546875" bestFit="1" customWidth="1"/>
  </cols>
  <sheetData>
    <row r="1" spans="1:11" ht="18.75" x14ac:dyDescent="0.25">
      <c r="A1" s="279" t="s">
        <v>306</v>
      </c>
      <c r="B1" s="279" t="s">
        <v>307</v>
      </c>
      <c r="C1" s="279"/>
      <c r="D1" s="279"/>
      <c r="E1" s="279" t="s">
        <v>312</v>
      </c>
      <c r="F1" s="279"/>
      <c r="G1" s="279"/>
      <c r="H1" s="279"/>
      <c r="I1" s="279"/>
      <c r="J1" s="279"/>
      <c r="K1" s="174" t="s">
        <v>308</v>
      </c>
    </row>
    <row r="2" spans="1:11" ht="18.75" x14ac:dyDescent="0.25">
      <c r="A2" s="279"/>
      <c r="B2" s="279" t="s">
        <v>310</v>
      </c>
      <c r="C2" s="279" t="s">
        <v>311</v>
      </c>
      <c r="D2" s="279"/>
      <c r="E2" s="279"/>
      <c r="F2" s="279"/>
      <c r="G2" s="279"/>
      <c r="H2" s="279"/>
      <c r="I2" s="279"/>
      <c r="J2" s="279"/>
      <c r="K2" s="174" t="s">
        <v>309</v>
      </c>
    </row>
    <row r="3" spans="1:11" ht="18.75" x14ac:dyDescent="0.3">
      <c r="A3" s="279"/>
      <c r="B3" s="279"/>
      <c r="C3" s="181" t="s">
        <v>313</v>
      </c>
      <c r="D3" s="181" t="s">
        <v>314</v>
      </c>
      <c r="E3" s="181">
        <v>65</v>
      </c>
      <c r="F3" s="181">
        <v>66</v>
      </c>
      <c r="G3" s="181">
        <v>67</v>
      </c>
      <c r="H3" s="181">
        <v>68</v>
      </c>
      <c r="I3" s="181">
        <v>69</v>
      </c>
      <c r="J3" s="180" t="s">
        <v>65</v>
      </c>
      <c r="K3" s="174" t="s">
        <v>319</v>
      </c>
    </row>
    <row r="4" spans="1:11" ht="18.75" x14ac:dyDescent="0.3">
      <c r="A4" s="175" t="s">
        <v>315</v>
      </c>
      <c r="B4" s="176">
        <v>8</v>
      </c>
      <c r="C4" s="176">
        <v>4</v>
      </c>
      <c r="D4" s="176">
        <v>2</v>
      </c>
      <c r="E4" s="176"/>
      <c r="F4" s="176">
        <v>2</v>
      </c>
      <c r="G4" s="176"/>
      <c r="H4" s="176"/>
      <c r="I4" s="176"/>
      <c r="J4" s="179">
        <f>SUM(E4:I4)</f>
        <v>2</v>
      </c>
      <c r="K4" s="177">
        <f>J4*15000*12</f>
        <v>360000</v>
      </c>
    </row>
    <row r="5" spans="1:11" ht="18.75" x14ac:dyDescent="0.3">
      <c r="A5" s="175" t="s">
        <v>316</v>
      </c>
      <c r="B5" s="176">
        <v>36</v>
      </c>
      <c r="C5" s="176">
        <v>9</v>
      </c>
      <c r="D5" s="176">
        <v>20</v>
      </c>
      <c r="E5" s="176"/>
      <c r="F5" s="176">
        <v>4</v>
      </c>
      <c r="G5" s="176">
        <v>3</v>
      </c>
      <c r="H5" s="176"/>
      <c r="I5" s="176"/>
      <c r="J5" s="179">
        <f t="shared" ref="J5:J8" si="0">SUM(E5:I5)</f>
        <v>7</v>
      </c>
      <c r="K5" s="177">
        <f t="shared" ref="K5:K7" si="1">J5*15000*12</f>
        <v>1260000</v>
      </c>
    </row>
    <row r="6" spans="1:11" ht="18.75" x14ac:dyDescent="0.3">
      <c r="A6" s="175" t="s">
        <v>317</v>
      </c>
      <c r="B6" s="176">
        <v>15</v>
      </c>
      <c r="C6" s="176">
        <v>7</v>
      </c>
      <c r="D6" s="176">
        <v>7</v>
      </c>
      <c r="E6" s="176"/>
      <c r="F6" s="176">
        <v>2</v>
      </c>
      <c r="G6" s="176">
        <v>2</v>
      </c>
      <c r="H6" s="176">
        <v>2</v>
      </c>
      <c r="I6" s="176">
        <v>2</v>
      </c>
      <c r="J6" s="179">
        <f t="shared" si="0"/>
        <v>8</v>
      </c>
      <c r="K6" s="177">
        <f t="shared" si="1"/>
        <v>1440000</v>
      </c>
    </row>
    <row r="7" spans="1:11" ht="18.75" x14ac:dyDescent="0.3">
      <c r="A7" s="175" t="s">
        <v>318</v>
      </c>
      <c r="B7" s="176">
        <v>6</v>
      </c>
      <c r="C7" s="176">
        <v>3</v>
      </c>
      <c r="D7" s="176">
        <v>1</v>
      </c>
      <c r="E7" s="176"/>
      <c r="F7" s="176">
        <v>1</v>
      </c>
      <c r="G7" s="176">
        <v>1</v>
      </c>
      <c r="H7" s="176"/>
      <c r="I7" s="176"/>
      <c r="J7" s="179">
        <f t="shared" si="0"/>
        <v>2</v>
      </c>
      <c r="K7" s="177">
        <f t="shared" si="1"/>
        <v>360000</v>
      </c>
    </row>
    <row r="8" spans="1:11" ht="18.75" x14ac:dyDescent="0.3">
      <c r="A8" s="181" t="s">
        <v>278</v>
      </c>
      <c r="B8" s="174">
        <v>65</v>
      </c>
      <c r="C8" s="174">
        <v>23</v>
      </c>
      <c r="D8" s="174">
        <v>30</v>
      </c>
      <c r="E8" s="174"/>
      <c r="F8" s="174">
        <f>SUM(F4:F7)</f>
        <v>9</v>
      </c>
      <c r="G8" s="174">
        <f t="shared" ref="G8:H8" si="2">SUM(G4:G7)</f>
        <v>6</v>
      </c>
      <c r="H8" s="174">
        <f t="shared" si="2"/>
        <v>2</v>
      </c>
      <c r="I8" s="174">
        <f>SUM(I4:I7)</f>
        <v>2</v>
      </c>
      <c r="J8" s="180">
        <f t="shared" si="0"/>
        <v>19</v>
      </c>
      <c r="K8" s="178">
        <f>SUM(K4:K7)</f>
        <v>3420000</v>
      </c>
    </row>
    <row r="10" spans="1:11" ht="60.75" x14ac:dyDescent="0.25">
      <c r="B10" s="200" t="s">
        <v>427</v>
      </c>
      <c r="C10" s="200" t="s">
        <v>426</v>
      </c>
      <c r="D10" s="200" t="s">
        <v>429</v>
      </c>
      <c r="E10" s="201" t="s">
        <v>428</v>
      </c>
      <c r="F10" s="195"/>
    </row>
    <row r="11" spans="1:11" ht="20.25" x14ac:dyDescent="0.25">
      <c r="B11" s="191">
        <v>2565</v>
      </c>
      <c r="C11" s="193"/>
      <c r="D11" s="192"/>
      <c r="E11" s="192"/>
      <c r="F11" s="196"/>
    </row>
    <row r="12" spans="1:11" ht="20.25" x14ac:dyDescent="0.25">
      <c r="B12" s="191">
        <v>2566</v>
      </c>
      <c r="C12" s="193">
        <v>9</v>
      </c>
      <c r="D12" s="192">
        <f>D11+C12</f>
        <v>9</v>
      </c>
      <c r="E12" s="202">
        <f>D12*15000*12/1000000</f>
        <v>1.62</v>
      </c>
      <c r="F12" s="196"/>
    </row>
    <row r="13" spans="1:11" ht="20.25" x14ac:dyDescent="0.25">
      <c r="B13" s="191">
        <v>2567</v>
      </c>
      <c r="C13" s="193">
        <v>6</v>
      </c>
      <c r="D13" s="192">
        <f t="shared" ref="D13:D15" si="3">D12+C13</f>
        <v>15</v>
      </c>
      <c r="E13" s="202">
        <f t="shared" ref="E13:E15" si="4">D13*15000*12/1000000</f>
        <v>2.7</v>
      </c>
      <c r="F13" s="196"/>
    </row>
    <row r="14" spans="1:11" ht="20.25" x14ac:dyDescent="0.25">
      <c r="B14" s="191">
        <v>2568</v>
      </c>
      <c r="C14" s="193">
        <v>2</v>
      </c>
      <c r="D14" s="192">
        <f t="shared" si="3"/>
        <v>17</v>
      </c>
      <c r="E14" s="202">
        <f t="shared" si="4"/>
        <v>3.06</v>
      </c>
      <c r="F14" s="196"/>
    </row>
    <row r="15" spans="1:11" ht="20.25" x14ac:dyDescent="0.25">
      <c r="B15" s="191">
        <v>2569</v>
      </c>
      <c r="C15" s="193">
        <v>2</v>
      </c>
      <c r="D15" s="192">
        <f t="shared" si="3"/>
        <v>19</v>
      </c>
      <c r="E15" s="202">
        <f t="shared" si="4"/>
        <v>3.42</v>
      </c>
      <c r="F15" s="196"/>
    </row>
    <row r="16" spans="1:11" ht="20.25" x14ac:dyDescent="0.25">
      <c r="B16" s="199"/>
      <c r="C16" s="198"/>
      <c r="D16" s="197"/>
      <c r="E16" s="197"/>
      <c r="F16" s="197"/>
    </row>
    <row r="17" spans="2:8" x14ac:dyDescent="0.25">
      <c r="C17" s="194"/>
    </row>
    <row r="19" spans="2:8" ht="20.25" x14ac:dyDescent="0.25">
      <c r="B19" s="200" t="s">
        <v>427</v>
      </c>
      <c r="C19" s="200">
        <v>2565</v>
      </c>
      <c r="D19" s="200">
        <v>2566</v>
      </c>
      <c r="E19" s="200">
        <v>2567</v>
      </c>
      <c r="F19" s="200">
        <v>2568</v>
      </c>
      <c r="G19" s="200">
        <v>2569</v>
      </c>
    </row>
    <row r="20" spans="2:8" ht="20.25" x14ac:dyDescent="0.25">
      <c r="B20" s="200" t="s">
        <v>426</v>
      </c>
      <c r="C20" s="193">
        <v>0</v>
      </c>
      <c r="D20" s="193">
        <v>9</v>
      </c>
      <c r="E20" s="193">
        <v>6</v>
      </c>
      <c r="F20" s="193">
        <v>2</v>
      </c>
      <c r="G20" s="193">
        <v>2</v>
      </c>
    </row>
    <row r="21" spans="2:8" ht="20.25" x14ac:dyDescent="0.25">
      <c r="B21" s="200" t="s">
        <v>429</v>
      </c>
      <c r="C21" s="192">
        <v>0</v>
      </c>
      <c r="D21" s="192">
        <f>C21+D20</f>
        <v>9</v>
      </c>
      <c r="E21" s="192">
        <f>D21+E20</f>
        <v>15</v>
      </c>
      <c r="F21" s="192">
        <f>E21+F20</f>
        <v>17</v>
      </c>
      <c r="G21" s="192">
        <f>F21+G20</f>
        <v>19</v>
      </c>
    </row>
    <row r="22" spans="2:8" ht="60.75" x14ac:dyDescent="0.25">
      <c r="B22" s="201" t="s">
        <v>428</v>
      </c>
      <c r="C22" s="192">
        <v>0</v>
      </c>
      <c r="D22" s="202">
        <f>D21*15000*12/1000000</f>
        <v>1.62</v>
      </c>
      <c r="E22" s="202">
        <f>E21*15000*12/1000000</f>
        <v>2.7</v>
      </c>
      <c r="F22" s="202">
        <f>F21*15000*12/1000000</f>
        <v>3.06</v>
      </c>
      <c r="G22" s="202">
        <f>G21*15000*12/1000000</f>
        <v>3.42</v>
      </c>
    </row>
    <row r="25" spans="2:8" x14ac:dyDescent="0.25">
      <c r="B25" t="s">
        <v>430</v>
      </c>
    </row>
    <row r="26" spans="2:8" ht="20.25" x14ac:dyDescent="0.25">
      <c r="B26" s="203" t="s">
        <v>427</v>
      </c>
      <c r="C26" s="200">
        <v>2565</v>
      </c>
      <c r="D26" s="200">
        <v>2566</v>
      </c>
      <c r="E26" s="200">
        <v>2567</v>
      </c>
      <c r="F26" s="200">
        <v>2568</v>
      </c>
      <c r="G26" s="200">
        <v>2569</v>
      </c>
      <c r="H26" s="203" t="s">
        <v>65</v>
      </c>
    </row>
    <row r="27" spans="2:8" x14ac:dyDescent="0.25">
      <c r="B27" s="204" t="s">
        <v>431</v>
      </c>
      <c r="C27" s="205" t="s">
        <v>10</v>
      </c>
      <c r="D27" s="205">
        <v>8</v>
      </c>
      <c r="E27" s="205">
        <v>6</v>
      </c>
      <c r="F27" s="205">
        <v>1</v>
      </c>
      <c r="G27" s="205">
        <v>1</v>
      </c>
      <c r="H27" s="205">
        <v>16</v>
      </c>
    </row>
    <row r="28" spans="2:8" x14ac:dyDescent="0.25">
      <c r="B28" s="204" t="s">
        <v>432</v>
      </c>
      <c r="C28" s="205" t="s">
        <v>10</v>
      </c>
      <c r="D28" s="205">
        <v>1</v>
      </c>
      <c r="E28" s="205" t="s">
        <v>10</v>
      </c>
      <c r="F28" s="205">
        <v>1</v>
      </c>
      <c r="G28" s="205">
        <v>1</v>
      </c>
      <c r="H28" s="205">
        <v>3</v>
      </c>
    </row>
    <row r="29" spans="2:8" x14ac:dyDescent="0.25">
      <c r="B29" s="206" t="s">
        <v>65</v>
      </c>
      <c r="C29" s="205" t="s">
        <v>10</v>
      </c>
      <c r="D29" s="205">
        <v>9</v>
      </c>
      <c r="E29" s="205">
        <v>6</v>
      </c>
      <c r="F29" s="205">
        <v>2</v>
      </c>
      <c r="G29" s="205">
        <v>2</v>
      </c>
      <c r="H29" s="205">
        <v>19</v>
      </c>
    </row>
  </sheetData>
  <mergeCells count="5">
    <mergeCell ref="A1:A3"/>
    <mergeCell ref="B1:D1"/>
    <mergeCell ref="B2:B3"/>
    <mergeCell ref="C2:D2"/>
    <mergeCell ref="E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72F2-9918-4550-AF48-8397FD68F355}">
  <dimension ref="A1:B23"/>
  <sheetViews>
    <sheetView workbookViewId="0">
      <selection activeCell="B15" sqref="B15"/>
    </sheetView>
  </sheetViews>
  <sheetFormatPr defaultRowHeight="23.25" x14ac:dyDescent="0.25"/>
  <cols>
    <col min="1" max="1" width="50.85546875" style="190" bestFit="1" customWidth="1"/>
    <col min="2" max="2" width="102.42578125" style="184" bestFit="1" customWidth="1"/>
    <col min="3" max="16384" width="9.140625" style="184"/>
  </cols>
  <sheetData>
    <row r="1" spans="1:2" x14ac:dyDescent="0.25">
      <c r="A1" s="182" t="s">
        <v>295</v>
      </c>
      <c r="B1" s="183" t="s">
        <v>399</v>
      </c>
    </row>
    <row r="2" spans="1:2" x14ac:dyDescent="0.25">
      <c r="A2" s="182" t="s">
        <v>296</v>
      </c>
      <c r="B2" s="185" t="s">
        <v>400</v>
      </c>
    </row>
    <row r="3" spans="1:2" x14ac:dyDescent="0.25">
      <c r="A3" s="186" t="s">
        <v>421</v>
      </c>
      <c r="B3" s="185" t="s">
        <v>401</v>
      </c>
    </row>
    <row r="4" spans="1:2" x14ac:dyDescent="0.25">
      <c r="A4" s="186" t="s">
        <v>422</v>
      </c>
      <c r="B4" s="185" t="s">
        <v>402</v>
      </c>
    </row>
    <row r="5" spans="1:2" x14ac:dyDescent="0.25">
      <c r="A5" s="185" t="s">
        <v>298</v>
      </c>
      <c r="B5" s="185" t="s">
        <v>403</v>
      </c>
    </row>
    <row r="6" spans="1:2" x14ac:dyDescent="0.25">
      <c r="A6" s="182" t="s">
        <v>290</v>
      </c>
      <c r="B6" s="185" t="s">
        <v>404</v>
      </c>
    </row>
    <row r="7" spans="1:2" x14ac:dyDescent="0.25">
      <c r="A7" s="182" t="s">
        <v>291</v>
      </c>
      <c r="B7" s="185" t="s">
        <v>405</v>
      </c>
    </row>
    <row r="8" spans="1:2" x14ac:dyDescent="0.25">
      <c r="A8" s="187" t="s">
        <v>420</v>
      </c>
      <c r="B8" s="188" t="s">
        <v>406</v>
      </c>
    </row>
    <row r="9" spans="1:2" x14ac:dyDescent="0.25">
      <c r="A9" s="188" t="s">
        <v>289</v>
      </c>
      <c r="B9" s="185" t="s">
        <v>407</v>
      </c>
    </row>
    <row r="10" spans="1:2" x14ac:dyDescent="0.25">
      <c r="A10" s="187" t="s">
        <v>303</v>
      </c>
      <c r="B10" s="189" t="s">
        <v>408</v>
      </c>
    </row>
    <row r="11" spans="1:2" x14ac:dyDescent="0.25">
      <c r="A11" s="188" t="s">
        <v>283</v>
      </c>
      <c r="B11" s="185" t="s">
        <v>409</v>
      </c>
    </row>
    <row r="12" spans="1:2" x14ac:dyDescent="0.25">
      <c r="A12" s="187" t="s">
        <v>284</v>
      </c>
      <c r="B12" s="189" t="s">
        <v>410</v>
      </c>
    </row>
    <row r="13" spans="1:2" x14ac:dyDescent="0.25">
      <c r="A13" s="187" t="s">
        <v>424</v>
      </c>
      <c r="B13" s="188" t="s">
        <v>411</v>
      </c>
    </row>
    <row r="14" spans="1:2" x14ac:dyDescent="0.25">
      <c r="A14" s="182" t="s">
        <v>292</v>
      </c>
      <c r="B14" s="183" t="s">
        <v>412</v>
      </c>
    </row>
    <row r="15" spans="1:2" x14ac:dyDescent="0.25">
      <c r="A15" s="182" t="s">
        <v>300</v>
      </c>
      <c r="B15" s="183" t="s">
        <v>413</v>
      </c>
    </row>
    <row r="16" spans="1:2" x14ac:dyDescent="0.25">
      <c r="A16" s="182" t="s">
        <v>294</v>
      </c>
      <c r="B16" s="183" t="s">
        <v>414</v>
      </c>
    </row>
    <row r="17" spans="1:2" x14ac:dyDescent="0.25">
      <c r="A17" s="182" t="s">
        <v>301</v>
      </c>
      <c r="B17" s="183" t="s">
        <v>415</v>
      </c>
    </row>
    <row r="18" spans="1:2" x14ac:dyDescent="0.25">
      <c r="A18" s="187" t="s">
        <v>286</v>
      </c>
      <c r="B18" s="189" t="s">
        <v>405</v>
      </c>
    </row>
    <row r="19" spans="1:2" x14ac:dyDescent="0.25">
      <c r="A19" s="182" t="s">
        <v>302</v>
      </c>
      <c r="B19" s="183" t="s">
        <v>416</v>
      </c>
    </row>
    <row r="20" spans="1:2" x14ac:dyDescent="0.25">
      <c r="A20" s="182" t="s">
        <v>425</v>
      </c>
      <c r="B20" s="185" t="s">
        <v>417</v>
      </c>
    </row>
    <row r="21" spans="1:2" x14ac:dyDescent="0.25">
      <c r="A21" s="187" t="s">
        <v>288</v>
      </c>
      <c r="B21" s="189" t="s">
        <v>418</v>
      </c>
    </row>
    <row r="22" spans="1:2" x14ac:dyDescent="0.25">
      <c r="A22" s="182" t="s">
        <v>423</v>
      </c>
      <c r="B22" s="185" t="s">
        <v>419</v>
      </c>
    </row>
    <row r="23" spans="1:2" x14ac:dyDescent="0.25">
      <c r="A23" s="182"/>
      <c r="B23" s="185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5CDD-BC05-4516-86FC-2D0CDA759B54}">
  <dimension ref="A1:H76"/>
  <sheetViews>
    <sheetView topLeftCell="A67" zoomScale="120" zoomScaleNormal="120" workbookViewId="0">
      <selection activeCell="I67" sqref="I67"/>
    </sheetView>
  </sheetViews>
  <sheetFormatPr defaultColWidth="83.140625" defaultRowHeight="18.75" x14ac:dyDescent="0.25"/>
  <cols>
    <col min="1" max="1" width="6.28515625" style="145" customWidth="1"/>
    <col min="2" max="2" width="65.7109375" style="145" bestFit="1" customWidth="1"/>
    <col min="3" max="3" width="7.42578125" style="157" bestFit="1" customWidth="1"/>
    <col min="4" max="7" width="7.85546875" style="157" bestFit="1" customWidth="1"/>
    <col min="8" max="8" width="8.5703125" style="143" bestFit="1" customWidth="1"/>
    <col min="9" max="16384" width="83.140625" style="121"/>
  </cols>
  <sheetData>
    <row r="1" spans="1:8" x14ac:dyDescent="0.25">
      <c r="A1" s="282" t="s">
        <v>138</v>
      </c>
      <c r="B1" s="283"/>
      <c r="C1" s="288" t="s">
        <v>6</v>
      </c>
      <c r="D1" s="288"/>
      <c r="E1" s="288"/>
      <c r="F1" s="288"/>
      <c r="G1" s="288"/>
      <c r="H1" s="288"/>
    </row>
    <row r="2" spans="1:8" x14ac:dyDescent="0.25">
      <c r="A2" s="284"/>
      <c r="B2" s="285"/>
      <c r="C2" s="146">
        <v>65</v>
      </c>
      <c r="D2" s="146">
        <v>66</v>
      </c>
      <c r="E2" s="146">
        <v>67</v>
      </c>
      <c r="F2" s="146">
        <v>68</v>
      </c>
      <c r="G2" s="146">
        <v>69</v>
      </c>
      <c r="H2" s="164" t="s">
        <v>65</v>
      </c>
    </row>
    <row r="3" spans="1:8" s="150" customFormat="1" x14ac:dyDescent="0.25">
      <c r="A3" s="289" t="s">
        <v>68</v>
      </c>
      <c r="B3" s="290"/>
      <c r="C3" s="148">
        <f>SUM(C4:C6)</f>
        <v>0.02</v>
      </c>
      <c r="D3" s="148">
        <f t="shared" ref="D3:G3" si="0">SUM(D4:D6)</f>
        <v>0.06</v>
      </c>
      <c r="E3" s="148">
        <f t="shared" si="0"/>
        <v>0.06</v>
      </c>
      <c r="F3" s="148">
        <f t="shared" si="0"/>
        <v>0.06</v>
      </c>
      <c r="G3" s="148">
        <f t="shared" si="0"/>
        <v>0.06</v>
      </c>
      <c r="H3" s="125">
        <f>SUM(C3:G3)</f>
        <v>0.26</v>
      </c>
    </row>
    <row r="4" spans="1:8" s="130" customFormat="1" x14ac:dyDescent="0.25">
      <c r="A4" s="133"/>
      <c r="B4" s="128" t="str">
        <f>งบแยกกลยุทธ์!B4</f>
        <v xml:space="preserve">โครงการจัดทำแผน MJU Digital Strategy Plan </v>
      </c>
      <c r="C4" s="169">
        <f>งบแยกกลยุทธ์!C4</f>
        <v>0.02</v>
      </c>
      <c r="D4" s="169">
        <f>งบแยกกลยุทธ์!D4</f>
        <v>0.02</v>
      </c>
      <c r="E4" s="169">
        <f>งบแยกกลยุทธ์!E4</f>
        <v>0.02</v>
      </c>
      <c r="F4" s="169">
        <f>งบแยกกลยุทธ์!F4</f>
        <v>0.02</v>
      </c>
      <c r="G4" s="169">
        <f>งบแยกกลยุทธ์!G4</f>
        <v>0.02</v>
      </c>
      <c r="H4" s="134"/>
    </row>
    <row r="5" spans="1:8" s="130" customFormat="1" x14ac:dyDescent="0.25">
      <c r="A5" s="133"/>
      <c r="B5" s="128" t="str">
        <f>งบแยกกลยุทธ์!B10</f>
        <v xml:space="preserve">โครงการสัมมนา Datacenter &amp; Dashboard </v>
      </c>
      <c r="C5" s="169">
        <f>งบแยกกลยุทธ์!C10</f>
        <v>0</v>
      </c>
      <c r="D5" s="169">
        <f>งบแยกกลยุทธ์!D10</f>
        <v>0.02</v>
      </c>
      <c r="E5" s="169">
        <f>งบแยกกลยุทธ์!E10</f>
        <v>0.02</v>
      </c>
      <c r="F5" s="169">
        <f>งบแยกกลยุทธ์!F10</f>
        <v>0.02</v>
      </c>
      <c r="G5" s="169">
        <f>งบแยกกลยุทธ์!G10</f>
        <v>0.02</v>
      </c>
      <c r="H5" s="134"/>
    </row>
    <row r="6" spans="1:8" s="130" customFormat="1" x14ac:dyDescent="0.25">
      <c r="A6" s="133"/>
      <c r="B6" s="128" t="str">
        <f>งบแยกกลยุทธ์!B11</f>
        <v xml:space="preserve">โครงการสัมมนาระบบสารสนเทศภูมิศาสตร์ </v>
      </c>
      <c r="C6" s="169">
        <f>งบแยกกลยุทธ์!C11</f>
        <v>0</v>
      </c>
      <c r="D6" s="169">
        <f>งบแยกกลยุทธ์!D11</f>
        <v>0.02</v>
      </c>
      <c r="E6" s="169">
        <f>งบแยกกลยุทธ์!E11</f>
        <v>0.02</v>
      </c>
      <c r="F6" s="169">
        <f>งบแยกกลยุทธ์!F11</f>
        <v>0.02</v>
      </c>
      <c r="G6" s="169">
        <f>งบแยกกลยุทธ์!G11</f>
        <v>0.02</v>
      </c>
      <c r="H6" s="134"/>
    </row>
    <row r="7" spans="1:8" s="132" customFormat="1" x14ac:dyDescent="0.25">
      <c r="A7" s="289" t="s">
        <v>69</v>
      </c>
      <c r="B7" s="290"/>
      <c r="C7" s="148">
        <f>SUM(C8:C8)</f>
        <v>0</v>
      </c>
      <c r="D7" s="148">
        <f t="shared" ref="D7:G7" si="1">SUM(D8:D8)</f>
        <v>0.02</v>
      </c>
      <c r="E7" s="148">
        <f t="shared" si="1"/>
        <v>0.02</v>
      </c>
      <c r="F7" s="148">
        <f t="shared" si="1"/>
        <v>0.02</v>
      </c>
      <c r="G7" s="148">
        <f t="shared" si="1"/>
        <v>0.02</v>
      </c>
      <c r="H7" s="125">
        <f>SUM(C7:G7)</f>
        <v>0.08</v>
      </c>
    </row>
    <row r="8" spans="1:8" s="130" customFormat="1" x14ac:dyDescent="0.25">
      <c r="A8" s="133"/>
      <c r="B8" s="128" t="str">
        <f>งบแยกกลยุทธ์!B19</f>
        <v xml:space="preserve">โครงการแลกเปลี่ยนเรียนรู้ระบบสารสนเทศเพื่อการบริหารจัดการ 5 ด้าน </v>
      </c>
      <c r="C8" s="153">
        <f>งบแยกกลยุทธ์!C19</f>
        <v>0</v>
      </c>
      <c r="D8" s="153">
        <f>งบแยกกลยุทธ์!D19</f>
        <v>0.02</v>
      </c>
      <c r="E8" s="153">
        <f>งบแยกกลยุทธ์!E19</f>
        <v>0.02</v>
      </c>
      <c r="F8" s="153">
        <f>งบแยกกลยุทธ์!F19</f>
        <v>0.02</v>
      </c>
      <c r="G8" s="153">
        <f>งบแยกกลยุทธ์!G19</f>
        <v>0.02</v>
      </c>
      <c r="H8" s="134"/>
    </row>
    <row r="9" spans="1:8" s="132" customFormat="1" x14ac:dyDescent="0.25">
      <c r="A9" s="289" t="s">
        <v>70</v>
      </c>
      <c r="B9" s="290"/>
      <c r="C9" s="148">
        <f>SUM(C10:C14)</f>
        <v>5.22</v>
      </c>
      <c r="D9" s="148">
        <f>SUM(D10:D14)</f>
        <v>5.26</v>
      </c>
      <c r="E9" s="148">
        <f>SUM(E10:E14)</f>
        <v>5.26</v>
      </c>
      <c r="F9" s="148">
        <f>SUM(F10:F14)</f>
        <v>5.26</v>
      </c>
      <c r="G9" s="148">
        <f>SUM(G10:G14)</f>
        <v>5.26</v>
      </c>
      <c r="H9" s="125">
        <f>SUM(C9:G9)</f>
        <v>26.259999999999998</v>
      </c>
    </row>
    <row r="10" spans="1:8" s="130" customFormat="1" x14ac:dyDescent="0.25">
      <c r="A10" s="133"/>
      <c r="B10" s="128" t="str">
        <f>งบแยกกลยุทธ์!B21</f>
        <v xml:space="preserve">โครงการจัดทำแผนพัฒนาพัฒนาด้าน Digital Literacy </v>
      </c>
      <c r="C10" s="169">
        <f>งบแยกกลยุทธ์!C21</f>
        <v>0</v>
      </c>
      <c r="D10" s="169">
        <f>งบแยกกลยุทธ์!D21</f>
        <v>0.02</v>
      </c>
      <c r="E10" s="169">
        <f>งบแยกกลยุทธ์!E21</f>
        <v>0.02</v>
      </c>
      <c r="F10" s="169">
        <f>งบแยกกลยุทธ์!F21</f>
        <v>0.02</v>
      </c>
      <c r="G10" s="169">
        <f>งบแยกกลยุทธ์!G21</f>
        <v>0.02</v>
      </c>
      <c r="H10" s="134"/>
    </row>
    <row r="11" spans="1:8" s="130" customFormat="1" ht="37.5" x14ac:dyDescent="0.25">
      <c r="A11" s="133"/>
      <c r="B11" s="128" t="str">
        <f>งบแยกกลยุทธ์!B24</f>
        <v xml:space="preserve">โครงการพัฒนากระบวนการทำงาน โดยใช้เทคโนโลยีสารสนเทศ เพิ่มประสิทธิภาพการทำงาน ให้สอดรับกับพันธกิจมหาวิทยาลัยอย่างลงตัว </v>
      </c>
      <c r="C11" s="169">
        <f>งบแยกกลยุทธ์!C24</f>
        <v>0</v>
      </c>
      <c r="D11" s="169">
        <f>งบแยกกลยุทธ์!D24</f>
        <v>0.02</v>
      </c>
      <c r="E11" s="169">
        <f>งบแยกกลยุทธ์!E24</f>
        <v>0.02</v>
      </c>
      <c r="F11" s="169">
        <f>งบแยกกลยุทธ์!F24</f>
        <v>0.02</v>
      </c>
      <c r="G11" s="169">
        <f>งบแยกกลยุทธ์!G24</f>
        <v>0.02</v>
      </c>
      <c r="H11" s="134"/>
    </row>
    <row r="12" spans="1:8" s="130" customFormat="1" x14ac:dyDescent="0.25">
      <c r="A12" s="133"/>
      <c r="B12" s="128" t="str">
        <f>งบแยกกลยุทธ์!B25</f>
        <v xml:space="preserve">โครงการพัฒนาสมรรถนะด้าน Digital Literacy </v>
      </c>
      <c r="C12" s="169">
        <f>งบแยกกลยุทธ์!C25</f>
        <v>0.2</v>
      </c>
      <c r="D12" s="169">
        <f>งบแยกกลยุทธ์!D25</f>
        <v>0.2</v>
      </c>
      <c r="E12" s="169">
        <f>งบแยกกลยุทธ์!E25</f>
        <v>0.2</v>
      </c>
      <c r="F12" s="169">
        <f>งบแยกกลยุทธ์!F25</f>
        <v>0.2</v>
      </c>
      <c r="G12" s="169">
        <f>งบแยกกลยุทธ์!G25</f>
        <v>0.2</v>
      </c>
      <c r="H12" s="134"/>
    </row>
    <row r="13" spans="1:8" s="130" customFormat="1" x14ac:dyDescent="0.25">
      <c r="A13" s="133"/>
      <c r="B13" s="128" t="str">
        <f>งบแยกกลยุทธ์!B26</f>
        <v xml:space="preserve">โครงการหมู่บ้านนักพัฒนาเกษตรดิจิทัล </v>
      </c>
      <c r="C13" s="169">
        <f>งบแยกกลยุทธ์!C26</f>
        <v>5</v>
      </c>
      <c r="D13" s="169">
        <f>งบแยกกลยุทธ์!D26</f>
        <v>5</v>
      </c>
      <c r="E13" s="169">
        <f>งบแยกกลยุทธ์!E26</f>
        <v>5</v>
      </c>
      <c r="F13" s="169">
        <f>งบแยกกลยุทธ์!F26</f>
        <v>5</v>
      </c>
      <c r="G13" s="169">
        <f>งบแยกกลยุทธ์!G26</f>
        <v>5</v>
      </c>
      <c r="H13" s="134"/>
    </row>
    <row r="14" spans="1:8" s="130" customFormat="1" x14ac:dyDescent="0.25">
      <c r="A14" s="133"/>
      <c r="B14" s="128" t="str">
        <f>งบแยกกลยุทธ์!B27</f>
        <v xml:space="preserve">โครงการพัฒนาบุคลากรดิจิทัลใหม่เพื่อสนับสนุนงานมหาวิทยาลัยทุกระดับ </v>
      </c>
      <c r="C14" s="169">
        <f>งบแยกกลยุทธ์!C27</f>
        <v>0.02</v>
      </c>
      <c r="D14" s="169">
        <f>งบแยกกลยุทธ์!D27</f>
        <v>0.02</v>
      </c>
      <c r="E14" s="169">
        <f>งบแยกกลยุทธ์!E27</f>
        <v>0.02</v>
      </c>
      <c r="F14" s="169">
        <f>งบแยกกลยุทธ์!F27</f>
        <v>0.02</v>
      </c>
      <c r="G14" s="169">
        <f>งบแยกกลยุทธ์!G27</f>
        <v>0.02</v>
      </c>
      <c r="H14" s="134"/>
    </row>
    <row r="15" spans="1:8" s="132" customFormat="1" x14ac:dyDescent="0.25">
      <c r="A15" s="289" t="s">
        <v>77</v>
      </c>
      <c r="B15" s="290"/>
      <c r="C15" s="148">
        <f>SUM(C16:C17)</f>
        <v>0</v>
      </c>
      <c r="D15" s="148">
        <f t="shared" ref="D15:G15" si="2">SUM(D16:D17)</f>
        <v>0.04</v>
      </c>
      <c r="E15" s="148">
        <f t="shared" si="2"/>
        <v>0.04</v>
      </c>
      <c r="F15" s="148">
        <f t="shared" si="2"/>
        <v>0.04</v>
      </c>
      <c r="G15" s="148">
        <f t="shared" si="2"/>
        <v>0.04</v>
      </c>
      <c r="H15" s="125">
        <f>SUM(C15:G15)</f>
        <v>0.16</v>
      </c>
    </row>
    <row r="16" spans="1:8" s="130" customFormat="1" x14ac:dyDescent="0.25">
      <c r="A16" s="133"/>
      <c r="B16" s="128" t="str">
        <f>งบแยกกลยุทธ์!B29</f>
        <v xml:space="preserve">โครงการจัดทำแผน MJU DT Security Plan </v>
      </c>
      <c r="C16" s="169">
        <f>งบแยกกลยุทธ์!C29</f>
        <v>0</v>
      </c>
      <c r="D16" s="169">
        <f>งบแยกกลยุทธ์!D29</f>
        <v>0.02</v>
      </c>
      <c r="E16" s="169">
        <f>งบแยกกลยุทธ์!E29</f>
        <v>0.02</v>
      </c>
      <c r="F16" s="169">
        <f>งบแยกกลยุทธ์!F29</f>
        <v>0.02</v>
      </c>
      <c r="G16" s="169">
        <f>งบแยกกลยุทธ์!G29</f>
        <v>0.02</v>
      </c>
      <c r="H16" s="134"/>
    </row>
    <row r="17" spans="1:8" s="130" customFormat="1" ht="37.5" x14ac:dyDescent="0.25">
      <c r="A17" s="133"/>
      <c r="B17" s="127" t="str">
        <f>งบแยกกลยุทธ์!B32</f>
        <v xml:space="preserve">โครงการให้ความรู้ ความเข้าใจ และตระหนักถึงข้อมูลส่วนบุคคล สำหรับผู้พัฒนาระบบ และผู้ใช้ข้อมูล </v>
      </c>
      <c r="C17" s="163">
        <f>งบแยกกลยุทธ์!C32</f>
        <v>0</v>
      </c>
      <c r="D17" s="163">
        <f>งบแยกกลยุทธ์!D32</f>
        <v>0.02</v>
      </c>
      <c r="E17" s="163">
        <f>งบแยกกลยุทธ์!E32</f>
        <v>0.02</v>
      </c>
      <c r="F17" s="163">
        <f>งบแยกกลยุทธ์!F32</f>
        <v>0.02</v>
      </c>
      <c r="G17" s="163">
        <f>งบแยกกลยุทธ์!G32</f>
        <v>0.02</v>
      </c>
      <c r="H17" s="134"/>
    </row>
    <row r="18" spans="1:8" s="132" customFormat="1" x14ac:dyDescent="0.25">
      <c r="A18" s="289" t="s">
        <v>78</v>
      </c>
      <c r="B18" s="290"/>
      <c r="C18" s="165">
        <f>SUM(C19:C19)</f>
        <v>0</v>
      </c>
      <c r="D18" s="165">
        <f t="shared" ref="D18:G18" si="3">SUM(D19:D19)</f>
        <v>0.02</v>
      </c>
      <c r="E18" s="165">
        <f t="shared" si="3"/>
        <v>0.02</v>
      </c>
      <c r="F18" s="165">
        <f t="shared" si="3"/>
        <v>0.02</v>
      </c>
      <c r="G18" s="165">
        <f t="shared" si="3"/>
        <v>0.02</v>
      </c>
      <c r="H18" s="125">
        <f>SUM(C18:G18)</f>
        <v>0.08</v>
      </c>
    </row>
    <row r="19" spans="1:8" s="130" customFormat="1" ht="37.5" x14ac:dyDescent="0.25">
      <c r="A19" s="133"/>
      <c r="B19" s="128" t="str">
        <f>งบแยกกลยุทธ์!B34</f>
        <v xml:space="preserve">โครงการวางแผนพัฒนามาตรฐานการให้บริการระบบเครือข่าย ระบบสารสนเทศและการให้บริการ </v>
      </c>
      <c r="C19" s="153">
        <f>งบแยกกลยุทธ์!C34</f>
        <v>0</v>
      </c>
      <c r="D19" s="153">
        <f>งบแยกกลยุทธ์!D34</f>
        <v>0.02</v>
      </c>
      <c r="E19" s="153">
        <f>งบแยกกลยุทธ์!E34</f>
        <v>0.02</v>
      </c>
      <c r="F19" s="153">
        <f>งบแยกกลยุทธ์!F34</f>
        <v>0.02</v>
      </c>
      <c r="G19" s="153">
        <f>งบแยกกลยุทธ์!G34</f>
        <v>0.02</v>
      </c>
      <c r="H19" s="134"/>
    </row>
    <row r="20" spans="1:8" s="132" customFormat="1" x14ac:dyDescent="0.25">
      <c r="A20" s="289" t="s">
        <v>81</v>
      </c>
      <c r="B20" s="290"/>
      <c r="C20" s="165">
        <f>SUM(C21:C22)</f>
        <v>0</v>
      </c>
      <c r="D20" s="165">
        <f t="shared" ref="D20:G20" si="4">SUM(D21:D22)</f>
        <v>0.04</v>
      </c>
      <c r="E20" s="165">
        <f t="shared" si="4"/>
        <v>0.04</v>
      </c>
      <c r="F20" s="165">
        <f t="shared" si="4"/>
        <v>0.04</v>
      </c>
      <c r="G20" s="165">
        <f t="shared" si="4"/>
        <v>0.04</v>
      </c>
      <c r="H20" s="125">
        <f>SUM(C20:G20)</f>
        <v>0.16</v>
      </c>
    </row>
    <row r="21" spans="1:8" s="130" customFormat="1" x14ac:dyDescent="0.25">
      <c r="A21" s="133"/>
      <c r="B21" s="128" t="str">
        <f>งบแยกกลยุทธ์!B40</f>
        <v xml:space="preserve">โครงการวิเคราะห์กระบวนงาน เพื่อ Redesign Process </v>
      </c>
      <c r="C21" s="154">
        <f>งบแยกกลยุทธ์!C40</f>
        <v>0</v>
      </c>
      <c r="D21" s="154">
        <f>งบแยกกลยุทธ์!D40</f>
        <v>0.02</v>
      </c>
      <c r="E21" s="154">
        <f>งบแยกกลยุทธ์!E40</f>
        <v>0.02</v>
      </c>
      <c r="F21" s="154">
        <f>งบแยกกลยุทธ์!F40</f>
        <v>0.02</v>
      </c>
      <c r="G21" s="154">
        <f>งบแยกกลยุทธ์!G40</f>
        <v>0.02</v>
      </c>
      <c r="H21" s="134"/>
    </row>
    <row r="22" spans="1:8" s="130" customFormat="1" x14ac:dyDescent="0.25">
      <c r="A22" s="133"/>
      <c r="B22" s="128" t="str">
        <f>งบแยกกลยุทธ์!B45</f>
        <v xml:space="preserve">โครงการแลกเปลี่ยนเรียนรู้ระบบสารสนเทศเพื่อลดขั้นตอนการปฏิบัติงาน ลดรายจ่าย </v>
      </c>
      <c r="C22" s="153">
        <f>งบแยกกลยุทธ์!C45</f>
        <v>0</v>
      </c>
      <c r="D22" s="153">
        <f>งบแยกกลยุทธ์!D45</f>
        <v>0.02</v>
      </c>
      <c r="E22" s="153">
        <f>งบแยกกลยุทธ์!E45</f>
        <v>0.02</v>
      </c>
      <c r="F22" s="153">
        <f>งบแยกกลยุทธ์!F45</f>
        <v>0.02</v>
      </c>
      <c r="G22" s="153">
        <f>งบแยกกลยุทธ์!G45</f>
        <v>0.02</v>
      </c>
      <c r="H22" s="134"/>
    </row>
    <row r="23" spans="1:8" s="132" customFormat="1" x14ac:dyDescent="0.25">
      <c r="A23" s="291" t="s">
        <v>83</v>
      </c>
      <c r="B23" s="292"/>
      <c r="C23" s="148">
        <f>SUM(C24:C25)</f>
        <v>0</v>
      </c>
      <c r="D23" s="148">
        <f t="shared" ref="D23:G23" si="5">SUM(D24:D25)</f>
        <v>0.04</v>
      </c>
      <c r="E23" s="148">
        <f t="shared" si="5"/>
        <v>0.04</v>
      </c>
      <c r="F23" s="148">
        <f t="shared" si="5"/>
        <v>0.04</v>
      </c>
      <c r="G23" s="148">
        <f t="shared" si="5"/>
        <v>0.04</v>
      </c>
      <c r="H23" s="125">
        <f>SUM(C23:G23)</f>
        <v>0.16</v>
      </c>
    </row>
    <row r="24" spans="1:8" s="130" customFormat="1" x14ac:dyDescent="0.25">
      <c r="A24" s="166"/>
      <c r="B24" s="128" t="str">
        <f>งบแยกกลยุทธ์!B47</f>
        <v xml:space="preserve">โครงการคัดสรรบริการและระบบการเกษตรที่โดดเด่น </v>
      </c>
      <c r="C24" s="153">
        <f>งบแยกกลยุทธ์!C47</f>
        <v>0</v>
      </c>
      <c r="D24" s="153">
        <f>งบแยกกลยุทธ์!D47</f>
        <v>0.02</v>
      </c>
      <c r="E24" s="153">
        <f>งบแยกกลยุทธ์!E47</f>
        <v>0.02</v>
      </c>
      <c r="F24" s="153">
        <f>งบแยกกลยุทธ์!F47</f>
        <v>0.02</v>
      </c>
      <c r="G24" s="153">
        <f>งบแยกกลยุทธ์!G47</f>
        <v>0.02</v>
      </c>
      <c r="H24" s="134"/>
    </row>
    <row r="25" spans="1:8" s="130" customFormat="1" x14ac:dyDescent="0.25">
      <c r="A25" s="166"/>
      <c r="B25" s="128" t="str">
        <f>งบแยกกลยุทธ์!B51</f>
        <v xml:space="preserve">โครงการสัมมนา MJU Digital Services &amp; Innovation </v>
      </c>
      <c r="C25" s="153">
        <f>งบแยกกลยุทธ์!C51</f>
        <v>0</v>
      </c>
      <c r="D25" s="153">
        <f>งบแยกกลยุทธ์!D51</f>
        <v>0.02</v>
      </c>
      <c r="E25" s="153">
        <f>งบแยกกลยุทธ์!E51</f>
        <v>0.02</v>
      </c>
      <c r="F25" s="153">
        <f>งบแยกกลยุทธ์!F51</f>
        <v>0.02</v>
      </c>
      <c r="G25" s="153">
        <f>งบแยกกลยุทธ์!G51</f>
        <v>0.02</v>
      </c>
      <c r="H25" s="134"/>
    </row>
    <row r="26" spans="1:8" s="132" customFormat="1" x14ac:dyDescent="0.25">
      <c r="A26" s="291" t="s">
        <v>86</v>
      </c>
      <c r="B26" s="292"/>
      <c r="C26" s="149">
        <f>SUM(C27:C27)</f>
        <v>0</v>
      </c>
      <c r="D26" s="149">
        <f t="shared" ref="D26:G26" si="6">SUM(D27:D27)</f>
        <v>0.02</v>
      </c>
      <c r="E26" s="149">
        <f t="shared" si="6"/>
        <v>0.02</v>
      </c>
      <c r="F26" s="149">
        <f t="shared" si="6"/>
        <v>0.02</v>
      </c>
      <c r="G26" s="149">
        <f t="shared" si="6"/>
        <v>0.02</v>
      </c>
      <c r="H26" s="125">
        <f>SUM(C26:G26)</f>
        <v>0.08</v>
      </c>
    </row>
    <row r="27" spans="1:8" s="130" customFormat="1" ht="37.5" x14ac:dyDescent="0.25">
      <c r="A27" s="166"/>
      <c r="B27" s="128" t="str">
        <f>งบแยกกลยุทธ์!B53</f>
        <v xml:space="preserve">โครงการจัดทำแผนการพัฒนาโครงสร้างพื้นฐานของมหาวิทยาลัยแม่โจ้รองรับการขยายตัวของฟาร์มอัจฉริยะ </v>
      </c>
      <c r="C27" s="153">
        <f>งบแยกกลยุทธ์!C53</f>
        <v>0</v>
      </c>
      <c r="D27" s="153">
        <f>งบแยกกลยุทธ์!D53</f>
        <v>0.02</v>
      </c>
      <c r="E27" s="153">
        <f>งบแยกกลยุทธ์!E53</f>
        <v>0.02</v>
      </c>
      <c r="F27" s="153">
        <f>งบแยกกลยุทธ์!F53</f>
        <v>0.02</v>
      </c>
      <c r="G27" s="153">
        <f>งบแยกกลยุทธ์!G53</f>
        <v>0.02</v>
      </c>
      <c r="H27" s="134"/>
    </row>
    <row r="28" spans="1:8" s="132" customFormat="1" x14ac:dyDescent="0.25">
      <c r="A28" s="289" t="s">
        <v>88</v>
      </c>
      <c r="B28" s="290"/>
      <c r="C28" s="148">
        <f>SUM(C29:C30)</f>
        <v>0</v>
      </c>
      <c r="D28" s="148">
        <f t="shared" ref="D28:G28" si="7">SUM(D29:D30)</f>
        <v>0.04</v>
      </c>
      <c r="E28" s="148">
        <f t="shared" si="7"/>
        <v>0.04</v>
      </c>
      <c r="F28" s="148">
        <f t="shared" si="7"/>
        <v>0.04</v>
      </c>
      <c r="G28" s="148">
        <f t="shared" si="7"/>
        <v>0.04</v>
      </c>
      <c r="H28" s="125">
        <f>SUM(C28:G28)</f>
        <v>0.16</v>
      </c>
    </row>
    <row r="29" spans="1:8" s="130" customFormat="1" x14ac:dyDescent="0.25">
      <c r="A29" s="133"/>
      <c r="B29" s="128" t="str">
        <f>งบแยกกลยุทธ์!B57</f>
        <v xml:space="preserve">โครงการจัดทำแผนพัฒนาระบบสารสนเทศเพื่อการขับเคลื่อนแผนยุทธศาสตร์ </v>
      </c>
      <c r="C29" s="153">
        <f>งบแยกกลยุทธ์!C57</f>
        <v>0</v>
      </c>
      <c r="D29" s="153">
        <f>งบแยกกลยุทธ์!D57</f>
        <v>0.02</v>
      </c>
      <c r="E29" s="153">
        <f>งบแยกกลยุทธ์!E57</f>
        <v>0.02</v>
      </c>
      <c r="F29" s="153">
        <f>งบแยกกลยุทธ์!F57</f>
        <v>0.02</v>
      </c>
      <c r="G29" s="153">
        <f>งบแยกกลยุทธ์!G57</f>
        <v>0.02</v>
      </c>
      <c r="H29" s="134"/>
    </row>
    <row r="30" spans="1:8" s="130" customFormat="1" x14ac:dyDescent="0.25">
      <c r="A30" s="133"/>
      <c r="B30" s="128" t="str">
        <f>งบแยกกลยุทธ์!B60</f>
        <v xml:space="preserve">โครงการสัมมนาระบบสารสนเทศเพื่อการขับเคลื่อนแผนยุทธศาสตร์ </v>
      </c>
      <c r="C30" s="153">
        <f>งบแยกกลยุทธ์!C60</f>
        <v>0</v>
      </c>
      <c r="D30" s="153">
        <f>งบแยกกลยุทธ์!D60</f>
        <v>0.02</v>
      </c>
      <c r="E30" s="153">
        <f>งบแยกกลยุทธ์!E60</f>
        <v>0.02</v>
      </c>
      <c r="F30" s="153">
        <f>งบแยกกลยุทธ์!F60</f>
        <v>0.02</v>
      </c>
      <c r="G30" s="153">
        <f>งบแยกกลยุทธ์!G60</f>
        <v>0.02</v>
      </c>
      <c r="H30" s="134"/>
    </row>
    <row r="31" spans="1:8" s="132" customFormat="1" x14ac:dyDescent="0.25">
      <c r="A31" s="289" t="s">
        <v>90</v>
      </c>
      <c r="B31" s="290"/>
      <c r="C31" s="148">
        <f>SUM(C32:C33)</f>
        <v>0</v>
      </c>
      <c r="D31" s="148">
        <f t="shared" ref="D31:G31" si="8">SUM(D32:D33)</f>
        <v>7.0000000000000007E-2</v>
      </c>
      <c r="E31" s="148">
        <f t="shared" si="8"/>
        <v>7.0000000000000007E-2</v>
      </c>
      <c r="F31" s="148">
        <f t="shared" si="8"/>
        <v>7.0000000000000007E-2</v>
      </c>
      <c r="G31" s="148">
        <f t="shared" si="8"/>
        <v>7.0000000000000007E-2</v>
      </c>
      <c r="H31" s="125">
        <f>SUM(C31:G31)</f>
        <v>0.28000000000000003</v>
      </c>
    </row>
    <row r="32" spans="1:8" s="130" customFormat="1" x14ac:dyDescent="0.25">
      <c r="A32" s="167"/>
      <c r="B32" s="168" t="str">
        <f>งบแยกกลยุทธ์!B62</f>
        <v xml:space="preserve">โครงการสร้างเครือข่ายชุมชนดิจิทัล </v>
      </c>
      <c r="C32" s="154">
        <f>งบแยกกลยุทธ์!C62</f>
        <v>0</v>
      </c>
      <c r="D32" s="154">
        <f>งบแยกกลยุทธ์!D62</f>
        <v>0.02</v>
      </c>
      <c r="E32" s="154">
        <f>งบแยกกลยุทธ์!E62</f>
        <v>0.02</v>
      </c>
      <c r="F32" s="154">
        <f>งบแยกกลยุทธ์!F62</f>
        <v>0.02</v>
      </c>
      <c r="G32" s="154">
        <f>งบแยกกลยุทธ์!G62</f>
        <v>0.02</v>
      </c>
      <c r="H32" s="134"/>
    </row>
    <row r="33" spans="1:8" s="130" customFormat="1" ht="37.5" x14ac:dyDescent="0.25">
      <c r="A33" s="167"/>
      <c r="B33" s="128" t="str">
        <f>งบแยกกลยุทธ์!B63</f>
        <v xml:space="preserve">โครงการเข้าร่วมเครือข่ายองค์กรทั้งภายในและภายนอกองค์กร Capacity การพัฒนามหาวิทยาลัยไปสู่การเป็นมหาวิทยาลัยดิจิทัล </v>
      </c>
      <c r="C33" s="154">
        <f>งบแยกกลยุทธ์!C63</f>
        <v>0</v>
      </c>
      <c r="D33" s="154">
        <f>งบแยกกลยุทธ์!D63</f>
        <v>0.05</v>
      </c>
      <c r="E33" s="154">
        <f>งบแยกกลยุทธ์!E63</f>
        <v>0.05</v>
      </c>
      <c r="F33" s="154">
        <f>งบแยกกลยุทธ์!F63</f>
        <v>0.05</v>
      </c>
      <c r="G33" s="154">
        <f>งบแยกกลยุทธ์!G63</f>
        <v>0.05</v>
      </c>
      <c r="H33" s="134"/>
    </row>
    <row r="34" spans="1:8" s="132" customFormat="1" x14ac:dyDescent="0.25">
      <c r="A34" s="289" t="s">
        <v>91</v>
      </c>
      <c r="B34" s="290"/>
      <c r="C34" s="149">
        <f>SUM(C35:C37)</f>
        <v>0</v>
      </c>
      <c r="D34" s="149">
        <f t="shared" ref="D34:G34" si="9">SUM(D35:D37)</f>
        <v>1.52</v>
      </c>
      <c r="E34" s="149">
        <f t="shared" si="9"/>
        <v>0.02</v>
      </c>
      <c r="F34" s="149">
        <f t="shared" si="9"/>
        <v>0.02</v>
      </c>
      <c r="G34" s="149">
        <f t="shared" si="9"/>
        <v>0.02</v>
      </c>
      <c r="H34" s="125">
        <f>SUM(C34:G34)</f>
        <v>1.58</v>
      </c>
    </row>
    <row r="35" spans="1:8" s="130" customFormat="1" ht="37.5" x14ac:dyDescent="0.25">
      <c r="A35" s="133"/>
      <c r="B35" s="128" t="str">
        <f>งบแยกกลยุทธ์!B67</f>
        <v xml:space="preserve">โครงการจัดทำแผนพัฒนาหลักสูตรการเรียนรู้ตลอดวิชาการสำหรับการพัฒนาทักษะสมัยใหม่แบบเปิดสำหรับสังคม </v>
      </c>
      <c r="C35" s="169">
        <f>งบแยกกลยุทธ์!C67</f>
        <v>0</v>
      </c>
      <c r="D35" s="169">
        <f>งบแยกกลยุทธ์!D67</f>
        <v>0.02</v>
      </c>
      <c r="E35" s="169">
        <f>งบแยกกลยุทธ์!E67</f>
        <v>0.02</v>
      </c>
      <c r="F35" s="169">
        <f>งบแยกกลยุทธ์!F67</f>
        <v>0.02</v>
      </c>
      <c r="G35" s="169">
        <f>งบแยกกลยุทธ์!G67</f>
        <v>0.02</v>
      </c>
      <c r="H35" s="134"/>
    </row>
    <row r="36" spans="1:8" s="130" customFormat="1" ht="37.5" x14ac:dyDescent="0.25">
      <c r="A36" s="133"/>
      <c r="B36" s="128" t="str">
        <f>งบแยกกลยุทธ์!B68</f>
        <v xml:space="preserve">โครงการระบบจัดการเรียนรู้ตลอดวิชาการสำหรับการพัฒนาทักษะสมัยใหม่แบบเปิดสำหรับสังคม (Microsoft Community Training for Cloud MOOC) </v>
      </c>
      <c r="C36" s="169">
        <f>งบแยกกลยุทธ์!C68</f>
        <v>0</v>
      </c>
      <c r="D36" s="169">
        <f>งบแยกกลยุทธ์!D68</f>
        <v>1.5</v>
      </c>
      <c r="E36" s="169">
        <f>งบแยกกลยุทธ์!E68</f>
        <v>0</v>
      </c>
      <c r="F36" s="169">
        <f>งบแยกกลยุทธ์!F68</f>
        <v>0</v>
      </c>
      <c r="G36" s="169">
        <f>งบแยกกลยุทธ์!G68</f>
        <v>0</v>
      </c>
      <c r="H36" s="134"/>
    </row>
    <row r="37" spans="1:8" s="130" customFormat="1" x14ac:dyDescent="0.25">
      <c r="A37" s="133"/>
      <c r="B37" s="128" t="str">
        <f>งบแยกกลยุทธ์!B69</f>
        <v xml:space="preserve">กิจกรรมเผยแพร่ Digital Content </v>
      </c>
      <c r="C37" s="169">
        <f>งบแยกกลยุทธ์!C69</f>
        <v>0</v>
      </c>
      <c r="D37" s="169">
        <f>งบแยกกลยุทธ์!D69</f>
        <v>0</v>
      </c>
      <c r="E37" s="169">
        <f>งบแยกกลยุทธ์!E69</f>
        <v>0</v>
      </c>
      <c r="F37" s="169">
        <f>งบแยกกลยุทธ์!F69</f>
        <v>0</v>
      </c>
      <c r="G37" s="169">
        <f>งบแยกกลยุทธ์!G69</f>
        <v>0</v>
      </c>
      <c r="H37" s="134"/>
    </row>
    <row r="38" spans="1:8" s="132" customFormat="1" x14ac:dyDescent="0.25">
      <c r="A38" s="291" t="s">
        <v>95</v>
      </c>
      <c r="B38" s="292"/>
      <c r="C38" s="149">
        <f>SUM(C39:C40)</f>
        <v>0</v>
      </c>
      <c r="D38" s="149">
        <f t="shared" ref="D38:G38" si="10">SUM(D39:D40)</f>
        <v>0.04</v>
      </c>
      <c r="E38" s="149">
        <f t="shared" si="10"/>
        <v>0.04</v>
      </c>
      <c r="F38" s="149">
        <f t="shared" si="10"/>
        <v>0.04</v>
      </c>
      <c r="G38" s="149">
        <f t="shared" si="10"/>
        <v>0.04</v>
      </c>
      <c r="H38" s="125">
        <f>SUM(C38:G38)</f>
        <v>0.16</v>
      </c>
    </row>
    <row r="39" spans="1:8" s="130" customFormat="1" ht="37.5" x14ac:dyDescent="0.25">
      <c r="A39" s="166"/>
      <c r="B39" s="128" t="str">
        <f>งบแยกกลยุทธ์!B71</f>
        <v xml:space="preserve">โครงการจัดทำแผนการพัฒนาโครงสร้างพื้นฐานของมหาวิทยาลัยแม่โจ้รองรับการพัฒนา Product/Service Champion </v>
      </c>
      <c r="C39" s="153">
        <f>งบแยกกลยุทธ์!C71</f>
        <v>0</v>
      </c>
      <c r="D39" s="153">
        <f>งบแยกกลยุทธ์!D71</f>
        <v>0.02</v>
      </c>
      <c r="E39" s="153">
        <f>งบแยกกลยุทธ์!E71</f>
        <v>0.02</v>
      </c>
      <c r="F39" s="153">
        <f>งบแยกกลยุทธ์!F71</f>
        <v>0.02</v>
      </c>
      <c r="G39" s="153">
        <f>งบแยกกลยุทธ์!G71</f>
        <v>0.02</v>
      </c>
      <c r="H39" s="134"/>
    </row>
    <row r="40" spans="1:8" s="130" customFormat="1" x14ac:dyDescent="0.25">
      <c r="A40" s="166"/>
      <c r="B40" s="128" t="str">
        <f>งบแยกกลยุทธ์!B73</f>
        <v>โครงการอบรมเทคโนโลยีดิจิทัล สนับสนุนการพัฒนา Product/Service Champion</v>
      </c>
      <c r="C40" s="153">
        <f>งบแยกกลยุทธ์!C73</f>
        <v>0</v>
      </c>
      <c r="D40" s="153">
        <f>งบแยกกลยุทธ์!D73</f>
        <v>0.02</v>
      </c>
      <c r="E40" s="153">
        <f>งบแยกกลยุทธ์!E73</f>
        <v>0.02</v>
      </c>
      <c r="F40" s="153">
        <f>งบแยกกลยุทธ์!F73</f>
        <v>0.02</v>
      </c>
      <c r="G40" s="153">
        <f>งบแยกกลยุทธ์!G73</f>
        <v>0.02</v>
      </c>
      <c r="H40" s="134"/>
    </row>
    <row r="41" spans="1:8" s="132" customFormat="1" x14ac:dyDescent="0.3">
      <c r="A41" s="280" t="s">
        <v>97</v>
      </c>
      <c r="B41" s="281"/>
      <c r="C41" s="149">
        <f>SUM(C42:C43)</f>
        <v>0</v>
      </c>
      <c r="D41" s="149">
        <f t="shared" ref="D41:G41" si="11">SUM(D42:D43)</f>
        <v>0.02</v>
      </c>
      <c r="E41" s="149">
        <f t="shared" si="11"/>
        <v>0.02</v>
      </c>
      <c r="F41" s="149">
        <f t="shared" si="11"/>
        <v>0.02</v>
      </c>
      <c r="G41" s="149">
        <f t="shared" si="11"/>
        <v>0.02</v>
      </c>
      <c r="H41" s="125">
        <f>SUM(C41:G41)</f>
        <v>0.08</v>
      </c>
    </row>
    <row r="42" spans="1:8" s="130" customFormat="1" x14ac:dyDescent="0.3">
      <c r="A42" s="170"/>
      <c r="B42" s="168" t="str">
        <f>งบแยกกลยุทธ์!B75</f>
        <v>โครงการวางแผนการพัฒนา Technology Reach Level (Learning Innovation)</v>
      </c>
      <c r="C42" s="154">
        <f>งบแยกกลยุทธ์!C75</f>
        <v>0</v>
      </c>
      <c r="D42" s="154">
        <f>งบแยกกลยุทธ์!D75</f>
        <v>0.02</v>
      </c>
      <c r="E42" s="154">
        <f>งบแยกกลยุทธ์!E75</f>
        <v>0.02</v>
      </c>
      <c r="F42" s="154">
        <f>งบแยกกลยุทธ์!F75</f>
        <v>0.02</v>
      </c>
      <c r="G42" s="154">
        <f>งบแยกกลยุทธ์!G75</f>
        <v>0.02</v>
      </c>
      <c r="H42" s="134"/>
    </row>
    <row r="43" spans="1:8" s="130" customFormat="1" x14ac:dyDescent="0.3">
      <c r="A43" s="170"/>
      <c r="B43" s="168" t="str">
        <f>งบแยกกลยุทธ์!B79</f>
        <v>กิจกรรมเผยแพร่องค์ความรู้เผยแพร่ออนไลน์</v>
      </c>
      <c r="C43" s="154">
        <f>งบแยกกลยุทธ์!C79</f>
        <v>0</v>
      </c>
      <c r="D43" s="154">
        <f>งบแยกกลยุทธ์!D79</f>
        <v>0</v>
      </c>
      <c r="E43" s="154">
        <f>งบแยกกลยุทธ์!E79</f>
        <v>0</v>
      </c>
      <c r="F43" s="154">
        <f>งบแยกกลยุทธ์!F79</f>
        <v>0</v>
      </c>
      <c r="G43" s="154">
        <f>งบแยกกลยุทธ์!G79</f>
        <v>0</v>
      </c>
      <c r="H43" s="134"/>
    </row>
    <row r="44" spans="1:8" s="132" customFormat="1" x14ac:dyDescent="0.25">
      <c r="A44" s="291" t="s">
        <v>98</v>
      </c>
      <c r="B44" s="292"/>
      <c r="C44" s="149">
        <f>SUM(C45:C48)</f>
        <v>0</v>
      </c>
      <c r="D44" s="149">
        <f t="shared" ref="D44:G44" si="12">SUM(D45:D48)</f>
        <v>0.05</v>
      </c>
      <c r="E44" s="149">
        <f t="shared" si="12"/>
        <v>0.02</v>
      </c>
      <c r="F44" s="149">
        <f t="shared" si="12"/>
        <v>0.02</v>
      </c>
      <c r="G44" s="149">
        <f t="shared" si="12"/>
        <v>0.02</v>
      </c>
      <c r="H44" s="125">
        <f>SUM(C44:G44)</f>
        <v>0.11000000000000001</v>
      </c>
    </row>
    <row r="45" spans="1:8" s="130" customFormat="1" x14ac:dyDescent="0.25">
      <c r="A45" s="166"/>
      <c r="B45" s="128" t="str">
        <f>งบแยกกลยุทธ์!B81</f>
        <v>โครงการยกระดับโครงสร้างหน่วยงานดิจิทัลระดับมหาวิทยาลัย</v>
      </c>
      <c r="C45" s="153">
        <f>งบแยกกลยุทธ์!C81</f>
        <v>0</v>
      </c>
      <c r="D45" s="153">
        <f>งบแยกกลยุทธ์!D81</f>
        <v>0.01</v>
      </c>
      <c r="E45" s="153">
        <f>งบแยกกลยุทธ์!E81</f>
        <v>0</v>
      </c>
      <c r="F45" s="153">
        <f>งบแยกกลยุทธ์!F81</f>
        <v>0</v>
      </c>
      <c r="G45" s="153">
        <f>งบแยกกลยุทธ์!G81</f>
        <v>0</v>
      </c>
      <c r="H45" s="134"/>
    </row>
    <row r="46" spans="1:8" s="130" customFormat="1" x14ac:dyDescent="0.25">
      <c r="A46" s="166"/>
      <c r="B46" s="128" t="str">
        <f>งบแยกกลยุทธ์!B82</f>
        <v>โครงการรวบรวมบุคลากรงานดิจิทัล</v>
      </c>
      <c r="C46" s="153">
        <f>งบแยกกลยุทธ์!C82</f>
        <v>0</v>
      </c>
      <c r="D46" s="153">
        <f>งบแยกกลยุทธ์!D82</f>
        <v>0.01</v>
      </c>
      <c r="E46" s="153">
        <f>งบแยกกลยุทธ์!E82</f>
        <v>0</v>
      </c>
      <c r="F46" s="153">
        <f>งบแยกกลยุทธ์!F82</f>
        <v>0</v>
      </c>
      <c r="G46" s="153">
        <f>งบแยกกลยุทธ์!G82</f>
        <v>0</v>
      </c>
      <c r="H46" s="134"/>
    </row>
    <row r="47" spans="1:8" s="130" customFormat="1" x14ac:dyDescent="0.25">
      <c r="A47" s="166"/>
      <c r="B47" s="128" t="str">
        <f>งบแยกกลยุทธ์!B83</f>
        <v>โครงการจัดตั้งหน่วยงานดิจิทัล</v>
      </c>
      <c r="C47" s="153">
        <f>งบแยกกลยุทธ์!C83</f>
        <v>0</v>
      </c>
      <c r="D47" s="153">
        <f>งบแยกกลยุทธ์!D83</f>
        <v>0.01</v>
      </c>
      <c r="E47" s="153">
        <f>งบแยกกลยุทธ์!E83</f>
        <v>0</v>
      </c>
      <c r="F47" s="153">
        <f>งบแยกกลยุทธ์!F83</f>
        <v>0</v>
      </c>
      <c r="G47" s="153">
        <f>งบแยกกลยุทธ์!G83</f>
        <v>0</v>
      </c>
      <c r="H47" s="134"/>
    </row>
    <row r="48" spans="1:8" s="130" customFormat="1" x14ac:dyDescent="0.25">
      <c r="A48" s="166"/>
      <c r="B48" s="128" t="str">
        <f>งบแยกกลยุทธ์!B84</f>
        <v>โครงการ MOU เครือข่ายความร่วมมือ</v>
      </c>
      <c r="C48" s="153">
        <f>งบแยกกลยุทธ์!C84</f>
        <v>0</v>
      </c>
      <c r="D48" s="153">
        <f>งบแยกกลยุทธ์!D84</f>
        <v>0.02</v>
      </c>
      <c r="E48" s="153">
        <f>งบแยกกลยุทธ์!E84</f>
        <v>0.02</v>
      </c>
      <c r="F48" s="153">
        <f>งบแยกกลยุทธ์!F84</f>
        <v>0.02</v>
      </c>
      <c r="G48" s="153">
        <f>งบแยกกลยุทธ์!G84</f>
        <v>0.02</v>
      </c>
      <c r="H48" s="134"/>
    </row>
    <row r="49" spans="1:8" s="132" customFormat="1" x14ac:dyDescent="0.25">
      <c r="A49" s="289" t="s">
        <v>99</v>
      </c>
      <c r="B49" s="290"/>
      <c r="C49" s="148">
        <f>SUM(C50:C52)</f>
        <v>0</v>
      </c>
      <c r="D49" s="148">
        <f t="shared" ref="D49:G49" si="13">SUM(D50:D52)</f>
        <v>0.04</v>
      </c>
      <c r="E49" s="148">
        <f t="shared" si="13"/>
        <v>0.04</v>
      </c>
      <c r="F49" s="148">
        <f t="shared" si="13"/>
        <v>0.04</v>
      </c>
      <c r="G49" s="148">
        <f t="shared" si="13"/>
        <v>0.04</v>
      </c>
      <c r="H49" s="125">
        <f>SUM(C49:G49)</f>
        <v>0.16</v>
      </c>
    </row>
    <row r="50" spans="1:8" s="132" customFormat="1" x14ac:dyDescent="0.25">
      <c r="A50" s="133"/>
      <c r="B50" s="168" t="str">
        <f>งบแยกกลยุทธ์!B86</f>
        <v>โครงการจัดทำแผน Digital Platform</v>
      </c>
      <c r="C50" s="153">
        <f>งบแยกกลยุทธ์!C86</f>
        <v>0</v>
      </c>
      <c r="D50" s="153">
        <f>งบแยกกลยุทธ์!D86</f>
        <v>0.02</v>
      </c>
      <c r="E50" s="153">
        <f>งบแยกกลยุทธ์!E86</f>
        <v>0.02</v>
      </c>
      <c r="F50" s="153">
        <f>งบแยกกลยุทธ์!F86</f>
        <v>0.02</v>
      </c>
      <c r="G50" s="153">
        <f>งบแยกกลยุทธ์!G86</f>
        <v>0.02</v>
      </c>
      <c r="H50" s="125"/>
    </row>
    <row r="51" spans="1:8" s="132" customFormat="1" x14ac:dyDescent="0.25">
      <c r="A51" s="133"/>
      <c r="B51" s="168" t="str">
        <f>งบแยกกลยุทธ์!B87</f>
        <v>กิจกรรมขับเคลื่อนการพัฒนา Ditgital Platform</v>
      </c>
      <c r="C51" s="153">
        <f>งบแยกกลยุทธ์!C87</f>
        <v>0</v>
      </c>
      <c r="D51" s="153">
        <f>งบแยกกลยุทธ์!D87</f>
        <v>0</v>
      </c>
      <c r="E51" s="153">
        <f>งบแยกกลยุทธ์!E87</f>
        <v>0</v>
      </c>
      <c r="F51" s="153">
        <f>งบแยกกลยุทธ์!F87</f>
        <v>0</v>
      </c>
      <c r="G51" s="153">
        <f>งบแยกกลยุทธ์!G87</f>
        <v>0</v>
      </c>
      <c r="H51" s="125"/>
    </row>
    <row r="52" spans="1:8" s="130" customFormat="1" x14ac:dyDescent="0.25">
      <c r="A52" s="133"/>
      <c r="B52" s="168" t="str">
        <f>งบแยกกลยุทธ์!B88</f>
        <v>โครงการ Leadership Human to 5 MJU Digital Platform</v>
      </c>
      <c r="C52" s="153">
        <f>งบแยกกลยุทธ์!C88</f>
        <v>0</v>
      </c>
      <c r="D52" s="153">
        <f>งบแยกกลยุทธ์!D88</f>
        <v>0.02</v>
      </c>
      <c r="E52" s="153">
        <f>งบแยกกลยุทธ์!E88</f>
        <v>0.02</v>
      </c>
      <c r="F52" s="153">
        <f>งบแยกกลยุทธ์!F88</f>
        <v>0.02</v>
      </c>
      <c r="G52" s="153">
        <f>งบแยกกลยุทธ์!G88</f>
        <v>0.02</v>
      </c>
      <c r="H52" s="134"/>
    </row>
    <row r="53" spans="1:8" s="132" customFormat="1" x14ac:dyDescent="0.25">
      <c r="A53" s="289" t="s">
        <v>103</v>
      </c>
      <c r="B53" s="290"/>
      <c r="C53" s="149">
        <f>SUM(C54:C55)</f>
        <v>0</v>
      </c>
      <c r="D53" s="149">
        <f t="shared" ref="D53:G53" si="14">SUM(D54:D55)</f>
        <v>0.04</v>
      </c>
      <c r="E53" s="149">
        <f t="shared" si="14"/>
        <v>0.04</v>
      </c>
      <c r="F53" s="149">
        <f t="shared" si="14"/>
        <v>0.04</v>
      </c>
      <c r="G53" s="149">
        <f t="shared" si="14"/>
        <v>0.04</v>
      </c>
      <c r="H53" s="125">
        <f>SUM(C53:G53)</f>
        <v>0.16</v>
      </c>
    </row>
    <row r="54" spans="1:8" s="130" customFormat="1" x14ac:dyDescent="0.25">
      <c r="A54" s="133"/>
      <c r="B54" s="171" t="str">
        <f>งบแยกกลยุทธ์!B90</f>
        <v>โครงการจัดทำแผน MJU Dashboard Requirement 3 ระดับชั้น</v>
      </c>
      <c r="C54" s="153">
        <f>งบแยกกลยุทธ์!C90</f>
        <v>0</v>
      </c>
      <c r="D54" s="153">
        <f>งบแยกกลยุทธ์!D90</f>
        <v>0.02</v>
      </c>
      <c r="E54" s="153">
        <f>งบแยกกลยุทธ์!E90</f>
        <v>0.02</v>
      </c>
      <c r="F54" s="153">
        <f>งบแยกกลยุทธ์!F90</f>
        <v>0.02</v>
      </c>
      <c r="G54" s="153">
        <f>งบแยกกลยุทธ์!G90</f>
        <v>0.02</v>
      </c>
      <c r="H54" s="134"/>
    </row>
    <row r="55" spans="1:8" s="130" customFormat="1" x14ac:dyDescent="0.25">
      <c r="A55" s="133"/>
      <c r="B55" s="171" t="str">
        <f>งบแยกกลยุทธ์!B93</f>
        <v>โครงการสัมมนา Dashboard</v>
      </c>
      <c r="C55" s="153">
        <f>งบแยกกลยุทธ์!C93</f>
        <v>0</v>
      </c>
      <c r="D55" s="153">
        <f>งบแยกกลยุทธ์!D93</f>
        <v>0.02</v>
      </c>
      <c r="E55" s="153">
        <f>งบแยกกลยุทธ์!E93</f>
        <v>0.02</v>
      </c>
      <c r="F55" s="153">
        <f>งบแยกกลยุทธ์!F93</f>
        <v>0.02</v>
      </c>
      <c r="G55" s="153">
        <f>งบแยกกลยุทธ์!G93</f>
        <v>0.02</v>
      </c>
      <c r="H55" s="134"/>
    </row>
    <row r="56" spans="1:8" s="132" customFormat="1" x14ac:dyDescent="0.25">
      <c r="A56" s="289" t="s">
        <v>107</v>
      </c>
      <c r="B56" s="290"/>
      <c r="C56" s="148">
        <f>SUM(C57:C58)</f>
        <v>0</v>
      </c>
      <c r="D56" s="148">
        <f t="shared" ref="D56:G56" si="15">SUM(D57:D58)</f>
        <v>0.04</v>
      </c>
      <c r="E56" s="148">
        <f t="shared" si="15"/>
        <v>0.04</v>
      </c>
      <c r="F56" s="148">
        <f t="shared" si="15"/>
        <v>0.04</v>
      </c>
      <c r="G56" s="148">
        <f t="shared" si="15"/>
        <v>0.04</v>
      </c>
      <c r="H56" s="125">
        <f>SUM(C56:G56)</f>
        <v>0.16</v>
      </c>
    </row>
    <row r="57" spans="1:8" s="130" customFormat="1" x14ac:dyDescent="0.25">
      <c r="A57" s="133"/>
      <c r="B57" s="128" t="str">
        <f>งบแยกกลยุทธ์!B95</f>
        <v>โครงการจัดทำแผนพัฒนาเครือข่ายชุมชุนดิจิทัล</v>
      </c>
      <c r="C57" s="154">
        <f>งบแยกกลยุทธ์!C95</f>
        <v>0</v>
      </c>
      <c r="D57" s="154">
        <f>งบแยกกลยุทธ์!D95</f>
        <v>0.02</v>
      </c>
      <c r="E57" s="154">
        <f>งบแยกกลยุทธ์!E95</f>
        <v>0.02</v>
      </c>
      <c r="F57" s="154">
        <f>งบแยกกลยุทธ์!F95</f>
        <v>0.02</v>
      </c>
      <c r="G57" s="154">
        <f>งบแยกกลยุทธ์!G95</f>
        <v>0.02</v>
      </c>
      <c r="H57" s="134"/>
    </row>
    <row r="58" spans="1:8" s="130" customFormat="1" x14ac:dyDescent="0.25">
      <c r="A58" s="133"/>
      <c r="B58" s="128" t="str">
        <f>งบแยกกลยุทธ์!B97</f>
        <v>โครงการสัมมนาเครือข่ายชุมชุนดิจิทัล</v>
      </c>
      <c r="C58" s="154">
        <f>งบแยกกลยุทธ์!C97</f>
        <v>0</v>
      </c>
      <c r="D58" s="154">
        <f>งบแยกกลยุทธ์!D97</f>
        <v>0.02</v>
      </c>
      <c r="E58" s="154">
        <f>งบแยกกลยุทธ์!E97</f>
        <v>0.02</v>
      </c>
      <c r="F58" s="154">
        <f>งบแยกกลยุทธ์!F97</f>
        <v>0.02</v>
      </c>
      <c r="G58" s="154">
        <f>งบแยกกลยุทธ์!G97</f>
        <v>0.02</v>
      </c>
      <c r="H58" s="134"/>
    </row>
    <row r="59" spans="1:8" s="132" customFormat="1" x14ac:dyDescent="0.25">
      <c r="A59" s="289" t="s">
        <v>112</v>
      </c>
      <c r="B59" s="290"/>
      <c r="C59" s="149">
        <f>SUM(C60:C62)</f>
        <v>0</v>
      </c>
      <c r="D59" s="149">
        <f t="shared" ref="D59:G59" si="16">SUM(D60:D62)</f>
        <v>0.02</v>
      </c>
      <c r="E59" s="149">
        <f t="shared" si="16"/>
        <v>0.02</v>
      </c>
      <c r="F59" s="149">
        <f t="shared" si="16"/>
        <v>0.02</v>
      </c>
      <c r="G59" s="149">
        <f t="shared" si="16"/>
        <v>0.02</v>
      </c>
      <c r="H59" s="125">
        <f>SUM(C59:G59)</f>
        <v>0.08</v>
      </c>
    </row>
    <row r="60" spans="1:8" s="132" customFormat="1" x14ac:dyDescent="0.25">
      <c r="A60" s="133"/>
      <c r="B60" s="168" t="str">
        <f>งบแยกกลยุทธ์!B99</f>
        <v>กิจกรรมรวบรวมผู้เชี่ยวชาญ</v>
      </c>
      <c r="C60" s="154">
        <f>งบแยกกลยุทธ์!C99</f>
        <v>0</v>
      </c>
      <c r="D60" s="154">
        <f>งบแยกกลยุทธ์!D99</f>
        <v>0</v>
      </c>
      <c r="E60" s="154">
        <f>งบแยกกลยุทธ์!E99</f>
        <v>0</v>
      </c>
      <c r="F60" s="154">
        <f>งบแยกกลยุทธ์!F99</f>
        <v>0</v>
      </c>
      <c r="G60" s="154">
        <f>งบแยกกลยุทธ์!G99</f>
        <v>0</v>
      </c>
      <c r="H60" s="125"/>
    </row>
    <row r="61" spans="1:8" s="132" customFormat="1" x14ac:dyDescent="0.25">
      <c r="A61" s="133"/>
      <c r="B61" s="168" t="str">
        <f>งบแยกกลยุทธ์!B100</f>
        <v>โครงการพบปะผู้เชี่ยวชาญ ฐานเรียนรู้</v>
      </c>
      <c r="C61" s="154">
        <f>งบแยกกลยุทธ์!C100</f>
        <v>0</v>
      </c>
      <c r="D61" s="154">
        <f>งบแยกกลยุทธ์!D100</f>
        <v>0.02</v>
      </c>
      <c r="E61" s="154">
        <f>งบแยกกลยุทธ์!E100</f>
        <v>0.02</v>
      </c>
      <c r="F61" s="154">
        <f>งบแยกกลยุทธ์!F100</f>
        <v>0.02</v>
      </c>
      <c r="G61" s="154">
        <f>งบแยกกลยุทธ์!G100</f>
        <v>0.02</v>
      </c>
      <c r="H61" s="125"/>
    </row>
    <row r="62" spans="1:8" s="130" customFormat="1" x14ac:dyDescent="0.25">
      <c r="A62" s="133"/>
      <c r="B62" s="168" t="str">
        <f>งบแยกกลยุทธ์!B101</f>
        <v>กิจกรรมเผยแพร่องค์ความรู้เผยแพร่ออนไลน์</v>
      </c>
      <c r="C62" s="154">
        <f>งบแยกกลยุทธ์!C101</f>
        <v>0</v>
      </c>
      <c r="D62" s="154">
        <f>งบแยกกลยุทธ์!D101</f>
        <v>0</v>
      </c>
      <c r="E62" s="154">
        <f>งบแยกกลยุทธ์!E101</f>
        <v>0</v>
      </c>
      <c r="F62" s="154">
        <f>งบแยกกลยุทธ์!F101</f>
        <v>0</v>
      </c>
      <c r="G62" s="154">
        <f>งบแยกกลยุทธ์!G101</f>
        <v>0</v>
      </c>
      <c r="H62" s="134"/>
    </row>
    <row r="63" spans="1:8" s="132" customFormat="1" x14ac:dyDescent="0.25">
      <c r="A63" s="289" t="s">
        <v>113</v>
      </c>
      <c r="B63" s="290"/>
      <c r="C63" s="149">
        <f>SUM(C64:C65)</f>
        <v>0</v>
      </c>
      <c r="D63" s="149">
        <f t="shared" ref="D63:G63" si="17">SUM(D64:D65)</f>
        <v>0.04</v>
      </c>
      <c r="E63" s="149">
        <f t="shared" si="17"/>
        <v>0.04</v>
      </c>
      <c r="F63" s="149">
        <f t="shared" si="17"/>
        <v>0.04</v>
      </c>
      <c r="G63" s="149">
        <f t="shared" si="17"/>
        <v>0.04</v>
      </c>
      <c r="H63" s="125">
        <f>SUM(C63:G63)</f>
        <v>0.16</v>
      </c>
    </row>
    <row r="64" spans="1:8" s="132" customFormat="1" x14ac:dyDescent="0.25">
      <c r="A64" s="133"/>
      <c r="B64" s="168" t="str">
        <f>งบแยกกลยุทธ์!B103</f>
        <v>โครงการกำหนดแผนพัฒนา Good Governance</v>
      </c>
      <c r="C64" s="154">
        <f>งบแยกกลยุทธ์!C103</f>
        <v>0</v>
      </c>
      <c r="D64" s="154">
        <f>งบแยกกลยุทธ์!D103</f>
        <v>0.02</v>
      </c>
      <c r="E64" s="154">
        <f>งบแยกกลยุทธ์!E103</f>
        <v>0.02</v>
      </c>
      <c r="F64" s="154">
        <f>งบแยกกลยุทธ์!F103</f>
        <v>0.02</v>
      </c>
      <c r="G64" s="154">
        <f>งบแยกกลยุทธ์!G103</f>
        <v>0.02</v>
      </c>
      <c r="H64" s="125"/>
    </row>
    <row r="65" spans="1:8" s="130" customFormat="1" x14ac:dyDescent="0.25">
      <c r="A65" s="133"/>
      <c r="B65" s="168" t="str">
        <f>งบแยกกลยุทธ์!B107</f>
        <v>โครงการสัมมนาระบบ Good Governance</v>
      </c>
      <c r="C65" s="154">
        <f>งบแยกกลยุทธ์!C107</f>
        <v>0</v>
      </c>
      <c r="D65" s="154">
        <f>งบแยกกลยุทธ์!D107</f>
        <v>0.02</v>
      </c>
      <c r="E65" s="154">
        <f>งบแยกกลยุทธ์!E107</f>
        <v>0.02</v>
      </c>
      <c r="F65" s="154">
        <f>งบแยกกลยุทธ์!F107</f>
        <v>0.02</v>
      </c>
      <c r="G65" s="154">
        <f>งบแยกกลยุทธ์!G107</f>
        <v>0.02</v>
      </c>
      <c r="H65" s="134"/>
    </row>
    <row r="66" spans="1:8" s="132" customFormat="1" x14ac:dyDescent="0.25">
      <c r="A66" s="291" t="s">
        <v>116</v>
      </c>
      <c r="B66" s="292"/>
      <c r="C66" s="149">
        <f>SUM(C67:C67)</f>
        <v>0</v>
      </c>
      <c r="D66" s="149">
        <f t="shared" ref="D66:G66" si="18">SUM(D67:D67)</f>
        <v>0.02</v>
      </c>
      <c r="E66" s="149">
        <f t="shared" si="18"/>
        <v>0.02</v>
      </c>
      <c r="F66" s="149">
        <f t="shared" si="18"/>
        <v>0.02</v>
      </c>
      <c r="G66" s="149">
        <f t="shared" si="18"/>
        <v>0.02</v>
      </c>
      <c r="H66" s="125">
        <f>SUM(C66:G66)</f>
        <v>0.08</v>
      </c>
    </row>
    <row r="67" spans="1:8" s="130" customFormat="1" ht="37.5" x14ac:dyDescent="0.25">
      <c r="A67" s="166"/>
      <c r="B67" s="128" t="str">
        <f>งบแยกกลยุทธ์!B109</f>
        <v>โครงการวางแผนพัฒนาปแบบการเรียนการสอนรูปแบบใหม่ (High Potential) รองรับการเรียนรู้ได้ทุกที่ และห้องเรียนเสมือนจริง ห้องเรียนระดับโลก(Convergence)</v>
      </c>
      <c r="C67" s="153">
        <f>งบแยกกลยุทธ์!C109</f>
        <v>0</v>
      </c>
      <c r="D67" s="153">
        <f>งบแยกกลยุทธ์!D109</f>
        <v>0.02</v>
      </c>
      <c r="E67" s="153">
        <f>งบแยกกลยุทธ์!E109</f>
        <v>0.02</v>
      </c>
      <c r="F67" s="153">
        <f>งบแยกกลยุทธ์!F109</f>
        <v>0.02</v>
      </c>
      <c r="G67" s="153">
        <f>งบแยกกลยุทธ์!G109</f>
        <v>0.02</v>
      </c>
      <c r="H67" s="134"/>
    </row>
    <row r="68" spans="1:8" s="132" customFormat="1" x14ac:dyDescent="0.25">
      <c r="A68" s="291" t="s">
        <v>118</v>
      </c>
      <c r="B68" s="292"/>
      <c r="C68" s="148">
        <f>SUM(C69:C70)</f>
        <v>0</v>
      </c>
      <c r="D68" s="148">
        <f t="shared" ref="D68:G68" si="19">SUM(D69:D70)</f>
        <v>0.04</v>
      </c>
      <c r="E68" s="148">
        <f t="shared" si="19"/>
        <v>0.04</v>
      </c>
      <c r="F68" s="148">
        <f t="shared" si="19"/>
        <v>0.04</v>
      </c>
      <c r="G68" s="148">
        <f t="shared" si="19"/>
        <v>0.04</v>
      </c>
      <c r="H68" s="125">
        <f>SUM(C68:G68)</f>
        <v>0.16</v>
      </c>
    </row>
    <row r="69" spans="1:8" s="132" customFormat="1" x14ac:dyDescent="0.25">
      <c r="A69" s="166"/>
      <c r="B69" s="128" t="str">
        <f>งบแยกกลยุทธ์!B121</f>
        <v>โครงการจัดทำแผน Learning Organization (Digital Academy)</v>
      </c>
      <c r="C69" s="153">
        <f>งบแยกกลยุทธ์!C121</f>
        <v>0</v>
      </c>
      <c r="D69" s="153">
        <f>งบแยกกลยุทธ์!D121</f>
        <v>0.02</v>
      </c>
      <c r="E69" s="153">
        <f>งบแยกกลยุทธ์!E121</f>
        <v>0.02</v>
      </c>
      <c r="F69" s="153">
        <f>งบแยกกลยุทธ์!F121</f>
        <v>0.02</v>
      </c>
      <c r="G69" s="153">
        <f>งบแยกกลยุทธ์!G121</f>
        <v>0.02</v>
      </c>
      <c r="H69" s="125"/>
    </row>
    <row r="70" spans="1:8" s="130" customFormat="1" x14ac:dyDescent="0.25">
      <c r="A70" s="166"/>
      <c r="B70" s="128" t="str">
        <f>งบแยกกลยุทธ์!B123</f>
        <v>โครงการรวบรวมองค์ความรู้จากผู้เชี่ยวชาญแต่ละแขนง เข้าสู่เว็บไซต์</v>
      </c>
      <c r="C70" s="154">
        <f>งบแยกกลยุทธ์!C123</f>
        <v>0</v>
      </c>
      <c r="D70" s="154">
        <f>งบแยกกลยุทธ์!D123</f>
        <v>0.02</v>
      </c>
      <c r="E70" s="154">
        <f>งบแยกกลยุทธ์!E123</f>
        <v>0.02</v>
      </c>
      <c r="F70" s="154">
        <f>งบแยกกลยุทธ์!F123</f>
        <v>0.02</v>
      </c>
      <c r="G70" s="154">
        <f>งบแยกกลยุทธ์!G123</f>
        <v>0.02</v>
      </c>
      <c r="H70" s="134"/>
    </row>
    <row r="71" spans="1:8" s="132" customFormat="1" x14ac:dyDescent="0.25">
      <c r="A71" s="291" t="s">
        <v>119</v>
      </c>
      <c r="B71" s="292"/>
      <c r="C71" s="149">
        <f>SUM(C72:C74)</f>
        <v>0</v>
      </c>
      <c r="D71" s="149">
        <f t="shared" ref="D71:G71" si="20">SUM(D72:D74)</f>
        <v>0.06</v>
      </c>
      <c r="E71" s="149">
        <f t="shared" si="20"/>
        <v>0.06</v>
      </c>
      <c r="F71" s="149">
        <f t="shared" si="20"/>
        <v>0.06</v>
      </c>
      <c r="G71" s="149">
        <f t="shared" si="20"/>
        <v>0.06</v>
      </c>
      <c r="H71" s="125">
        <f>SUM(C71:G71)</f>
        <v>0.24</v>
      </c>
    </row>
    <row r="72" spans="1:8" s="132" customFormat="1" x14ac:dyDescent="0.25">
      <c r="A72" s="166"/>
      <c r="B72" s="128" t="str">
        <f>งบแยกกลยุทธ์!B125</f>
        <v>โครงการจัดทำแผน Digital Integration Management (Digital Ecosystem)</v>
      </c>
      <c r="C72" s="154">
        <f>งบแยกกลยุทธ์!C125</f>
        <v>0</v>
      </c>
      <c r="D72" s="154">
        <f>งบแยกกลยุทธ์!D125</f>
        <v>0.02</v>
      </c>
      <c r="E72" s="154">
        <f>งบแยกกลยุทธ์!E125</f>
        <v>0.02</v>
      </c>
      <c r="F72" s="154">
        <f>งบแยกกลยุทธ์!F125</f>
        <v>0.02</v>
      </c>
      <c r="G72" s="154">
        <f>งบแยกกลยุทธ์!G125</f>
        <v>0.02</v>
      </c>
      <c r="H72" s="125"/>
    </row>
    <row r="73" spans="1:8" s="132" customFormat="1" x14ac:dyDescent="0.25">
      <c r="A73" s="166"/>
      <c r="B73" s="128" t="str">
        <f>งบแยกกลยุทธ์!B127</f>
        <v xml:space="preserve">กิจกรรม MOU </v>
      </c>
      <c r="C73" s="154">
        <f>งบแยกกลยุทธ์!C127</f>
        <v>0</v>
      </c>
      <c r="D73" s="154">
        <f>งบแยกกลยุทธ์!D127</f>
        <v>0.02</v>
      </c>
      <c r="E73" s="154">
        <f>งบแยกกลยุทธ์!E127</f>
        <v>0.02</v>
      </c>
      <c r="F73" s="154">
        <f>งบแยกกลยุทธ์!F127</f>
        <v>0.02</v>
      </c>
      <c r="G73" s="154">
        <f>งบแยกกลยุทธ์!G127</f>
        <v>0.02</v>
      </c>
      <c r="H73" s="125"/>
    </row>
    <row r="74" spans="1:8" s="130" customFormat="1" x14ac:dyDescent="0.25">
      <c r="A74" s="166"/>
      <c r="B74" s="168" t="str">
        <f>งบแยกกลยุทธ์!B128</f>
        <v xml:space="preserve">กิจกรรมสร้างแบรนด์ </v>
      </c>
      <c r="C74" s="154">
        <f>งบแยกกลยุทธ์!C128</f>
        <v>0</v>
      </c>
      <c r="D74" s="154">
        <f>งบแยกกลยุทธ์!D128</f>
        <v>0.02</v>
      </c>
      <c r="E74" s="154">
        <f>งบแยกกลยุทธ์!E128</f>
        <v>0.02</v>
      </c>
      <c r="F74" s="154">
        <f>งบแยกกลยุทธ์!F128</f>
        <v>0.02</v>
      </c>
      <c r="G74" s="154">
        <f>งบแยกกลยุทธ์!G128</f>
        <v>0.02</v>
      </c>
      <c r="H74" s="134"/>
    </row>
    <row r="75" spans="1:8" s="130" customFormat="1" x14ac:dyDescent="0.25">
      <c r="A75" s="286" t="s">
        <v>132</v>
      </c>
      <c r="B75" s="287"/>
      <c r="C75" s="149">
        <f>SUM(C71,C68,C66,C63,C59,C56,C53,C49,C44,C41,C38,C34,C31,C28,C26,C23,C20,C18,C15,C9,C7,C3)</f>
        <v>5.2399999999999993</v>
      </c>
      <c r="D75" s="149">
        <f>SUM(D71,D68,D66,D63,D59,D56,D53,D49,D44,D41,D38,D34,D31,D28,D26,D23,D20,D18,D15,D9,D7,D3)</f>
        <v>7.5399999999999991</v>
      </c>
      <c r="E75" s="149">
        <f>SUM(E71,E68,E66,E63,E59,E56,E53,E49,E44,E41,E38,E34,E31,E28,E26,E23,E20,E18,E15,E9,E7,E3)</f>
        <v>6.0099999999999989</v>
      </c>
      <c r="F75" s="149">
        <f>SUM(F71,F68,F66,F63,F59,F56,F53,F49,F44,F41,F38,F34,F31,F28,F26,F23,F20,F18,F15,F9,F7,F3)</f>
        <v>6.0099999999999989</v>
      </c>
      <c r="G75" s="149">
        <f>SUM(G71,G68,G66,G63,G59,G56,G53,G49,G44,G41,G38,G34,G31,G28,G26,G23,G20,G18,G15,G9,G7,G3)</f>
        <v>6.0099999999999989</v>
      </c>
      <c r="H75" s="125">
        <f>SUM(C75:G75)</f>
        <v>30.809999999999992</v>
      </c>
    </row>
    <row r="76" spans="1:8" s="130" customFormat="1" x14ac:dyDescent="0.25">
      <c r="A76" s="145"/>
      <c r="B76" s="145"/>
      <c r="C76" s="157"/>
      <c r="D76" s="157"/>
      <c r="E76" s="157"/>
      <c r="F76" s="157"/>
      <c r="G76" s="157"/>
      <c r="H76" s="172"/>
    </row>
  </sheetData>
  <mergeCells count="25">
    <mergeCell ref="A44:B44"/>
    <mergeCell ref="A49:B49"/>
    <mergeCell ref="A53:B53"/>
    <mergeCell ref="A56:B56"/>
    <mergeCell ref="A71:B71"/>
    <mergeCell ref="A59:B59"/>
    <mergeCell ref="A63:B63"/>
    <mergeCell ref="A66:B66"/>
    <mergeCell ref="A68:B68"/>
    <mergeCell ref="A41:B41"/>
    <mergeCell ref="A1:B2"/>
    <mergeCell ref="A75:B75"/>
    <mergeCell ref="C1:H1"/>
    <mergeCell ref="A3:B3"/>
    <mergeCell ref="A7:B7"/>
    <mergeCell ref="A9:B9"/>
    <mergeCell ref="A15:B15"/>
    <mergeCell ref="A18:B18"/>
    <mergeCell ref="A20:B20"/>
    <mergeCell ref="A23:B23"/>
    <mergeCell ref="A26:B26"/>
    <mergeCell ref="A28:B28"/>
    <mergeCell ref="A31:B31"/>
    <mergeCell ref="A34:B34"/>
    <mergeCell ref="A38:B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8C72-111C-4573-86DF-BF5DD8D76D2A}">
  <dimension ref="A1:H62"/>
  <sheetViews>
    <sheetView topLeftCell="A61" zoomScale="150" zoomScaleNormal="150" workbookViewId="0">
      <selection sqref="A1:H61"/>
    </sheetView>
  </sheetViews>
  <sheetFormatPr defaultColWidth="83.140625" defaultRowHeight="18.75" x14ac:dyDescent="0.25"/>
  <cols>
    <col min="1" max="1" width="4.5703125" style="121" customWidth="1"/>
    <col min="2" max="2" width="84" style="121" customWidth="1"/>
    <col min="3" max="3" width="7.42578125" style="143" bestFit="1" customWidth="1"/>
    <col min="4" max="7" width="7.85546875" style="143" bestFit="1" customWidth="1"/>
    <col min="8" max="8" width="8.5703125" style="145" bestFit="1" customWidth="1"/>
    <col min="9" max="16384" width="83.140625" style="121"/>
  </cols>
  <sheetData>
    <row r="1" spans="1:8" x14ac:dyDescent="0.25">
      <c r="A1" s="299" t="s">
        <v>138</v>
      </c>
      <c r="B1" s="299"/>
      <c r="C1" s="288" t="s">
        <v>6</v>
      </c>
      <c r="D1" s="288"/>
      <c r="E1" s="288"/>
      <c r="F1" s="288"/>
      <c r="G1" s="288"/>
      <c r="H1" s="288"/>
    </row>
    <row r="2" spans="1:8" x14ac:dyDescent="0.25">
      <c r="A2" s="299"/>
      <c r="B2" s="299"/>
      <c r="C2" s="122">
        <v>65</v>
      </c>
      <c r="D2" s="122">
        <v>66</v>
      </c>
      <c r="E2" s="122">
        <v>67</v>
      </c>
      <c r="F2" s="122">
        <v>68</v>
      </c>
      <c r="G2" s="122">
        <v>69</v>
      </c>
      <c r="H2" s="123" t="s">
        <v>65</v>
      </c>
    </row>
    <row r="3" spans="1:8" x14ac:dyDescent="0.25">
      <c r="A3" s="295" t="s">
        <v>68</v>
      </c>
      <c r="B3" s="295"/>
      <c r="C3" s="124">
        <f>SUM(C4:C4)</f>
        <v>0</v>
      </c>
      <c r="D3" s="124">
        <f t="shared" ref="D3:G3" si="0">SUM(D4:D4)</f>
        <v>7.3</v>
      </c>
      <c r="E3" s="124">
        <f t="shared" si="0"/>
        <v>0</v>
      </c>
      <c r="F3" s="124">
        <f t="shared" si="0"/>
        <v>0</v>
      </c>
      <c r="G3" s="124">
        <f t="shared" si="0"/>
        <v>0</v>
      </c>
      <c r="H3" s="125">
        <f>SUM(C3:G3)</f>
        <v>7.3</v>
      </c>
    </row>
    <row r="4" spans="1:8" s="130" customFormat="1" x14ac:dyDescent="0.25">
      <c r="A4" s="126"/>
      <c r="B4" s="127" t="str">
        <f>งบแยกกลยุทธ์!B5</f>
        <v xml:space="preserve">โครงการปรับปรุงห้องศูนย์ข้อมูลกลาง (Datacenter) เพื่อความมั่นคงปลอดภัยของข้อมูลศูนย์กลาง </v>
      </c>
      <c r="C4" s="128">
        <f>งบแยกกลยุทธ์!C5</f>
        <v>0</v>
      </c>
      <c r="D4" s="128">
        <f>งบแยกกลยุทธ์!D5</f>
        <v>7.3</v>
      </c>
      <c r="E4" s="128">
        <f>งบแยกกลยุทธ์!E5</f>
        <v>0</v>
      </c>
      <c r="F4" s="128">
        <f>งบแยกกลยุทธ์!F5</f>
        <v>0</v>
      </c>
      <c r="G4" s="128">
        <f>งบแยกกลยุทธ์!G5</f>
        <v>0</v>
      </c>
      <c r="H4" s="129"/>
    </row>
    <row r="5" spans="1:8" s="130" customFormat="1" x14ac:dyDescent="0.25">
      <c r="A5" s="295" t="s">
        <v>69</v>
      </c>
      <c r="B5" s="295"/>
      <c r="C5" s="124">
        <f>SUM(C6:C6)</f>
        <v>0</v>
      </c>
      <c r="D5" s="124">
        <f t="shared" ref="D5:G5" si="1">SUM(D6:D6)</f>
        <v>0.8</v>
      </c>
      <c r="E5" s="124">
        <f t="shared" si="1"/>
        <v>0.3</v>
      </c>
      <c r="F5" s="124">
        <f t="shared" si="1"/>
        <v>0.1</v>
      </c>
      <c r="G5" s="124">
        <f t="shared" si="1"/>
        <v>0.1</v>
      </c>
      <c r="H5" s="125">
        <f>SUM(C5:G5)</f>
        <v>1.3000000000000003</v>
      </c>
    </row>
    <row r="6" spans="1:8" s="130" customFormat="1" x14ac:dyDescent="0.25">
      <c r="A6" s="126"/>
      <c r="B6" s="127" t="str">
        <f>งบแยกกลยุทธ์!B13</f>
        <v xml:space="preserve">โครงการจัดหาครุภัณฑ์เพื่อการพัฒนาระบบสารสนเทศ </v>
      </c>
      <c r="C6" s="131">
        <f>งบแยกกลยุทธ์!C13</f>
        <v>0</v>
      </c>
      <c r="D6" s="131">
        <f>งบแยกกลยุทธ์!D13</f>
        <v>0.8</v>
      </c>
      <c r="E6" s="131">
        <f>งบแยกกลยุทธ์!E13</f>
        <v>0.3</v>
      </c>
      <c r="F6" s="131">
        <f>งบแยกกลยุทธ์!F13</f>
        <v>0.1</v>
      </c>
      <c r="G6" s="131">
        <f>งบแยกกลยุทธ์!G13</f>
        <v>0.1</v>
      </c>
      <c r="H6" s="129"/>
    </row>
    <row r="7" spans="1:8" s="132" customFormat="1" x14ac:dyDescent="0.25">
      <c r="A7" s="295" t="s">
        <v>70</v>
      </c>
      <c r="B7" s="295"/>
      <c r="C7" s="124">
        <f>SUM(C8)</f>
        <v>0</v>
      </c>
      <c r="D7" s="124">
        <f t="shared" ref="D7:G7" si="2">SUM(D8)</f>
        <v>0</v>
      </c>
      <c r="E7" s="124">
        <f t="shared" si="2"/>
        <v>0</v>
      </c>
      <c r="F7" s="124">
        <f t="shared" si="2"/>
        <v>0</v>
      </c>
      <c r="G7" s="124">
        <f t="shared" si="2"/>
        <v>0</v>
      </c>
      <c r="H7" s="125">
        <f>SUM(C7:G7)</f>
        <v>0</v>
      </c>
    </row>
    <row r="8" spans="1:8" s="130" customFormat="1" x14ac:dyDescent="0.25">
      <c r="A8" s="133"/>
      <c r="B8" s="128"/>
      <c r="C8" s="134"/>
      <c r="D8" s="134"/>
      <c r="E8" s="134"/>
      <c r="F8" s="134"/>
      <c r="G8" s="134"/>
      <c r="H8" s="134"/>
    </row>
    <row r="9" spans="1:8" s="132" customFormat="1" x14ac:dyDescent="0.25">
      <c r="A9" s="295" t="s">
        <v>77</v>
      </c>
      <c r="B9" s="295"/>
      <c r="C9" s="124">
        <f>SUM(C10:C11)</f>
        <v>0</v>
      </c>
      <c r="D9" s="124">
        <f t="shared" ref="D9:G9" si="3">SUM(D10:D11)</f>
        <v>1.5</v>
      </c>
      <c r="E9" s="124">
        <f t="shared" si="3"/>
        <v>5.0999999999999996</v>
      </c>
      <c r="F9" s="124">
        <f t="shared" si="3"/>
        <v>0.5</v>
      </c>
      <c r="G9" s="124">
        <f t="shared" si="3"/>
        <v>0.5</v>
      </c>
      <c r="H9" s="125">
        <f>SUM(C9:G9)</f>
        <v>7.6</v>
      </c>
    </row>
    <row r="10" spans="1:8" s="130" customFormat="1" x14ac:dyDescent="0.25">
      <c r="A10" s="126"/>
      <c r="B10" s="127" t="str">
        <f>งบแยกกลยุทธ์!B30</f>
        <v xml:space="preserve">โครงการปรับปรุงระบบความปลอดภัยข้อมูลของมหาวิทยาลัยรองรับพรบ.ข้อมูลส่วนบุคคล </v>
      </c>
      <c r="C10" s="134">
        <f>งบแยกกลยุทธ์!C30</f>
        <v>0</v>
      </c>
      <c r="D10" s="134">
        <f>งบแยกกลยุทธ์!D30</f>
        <v>0</v>
      </c>
      <c r="E10" s="134">
        <f>งบแยกกลยุทธ์!E30</f>
        <v>4.5999999999999996</v>
      </c>
      <c r="F10" s="134">
        <f>งบแยกกลยุทธ์!F30</f>
        <v>0</v>
      </c>
      <c r="G10" s="134">
        <f>งบแยกกลยุทธ์!G30</f>
        <v>0</v>
      </c>
      <c r="H10" s="129"/>
    </row>
    <row r="11" spans="1:8" s="130" customFormat="1" x14ac:dyDescent="0.25">
      <c r="A11" s="126"/>
      <c r="B11" s="127" t="str">
        <f>งบแยกกลยุทธ์!B31</f>
        <v xml:space="preserve">โครงการรสำรองข้อมูลระบบสารสนเทศและไฟล์ข้อมูลดิจิทัล </v>
      </c>
      <c r="C11" s="134">
        <f>งบแยกกลยุทธ์!C31</f>
        <v>0</v>
      </c>
      <c r="D11" s="134">
        <f>งบแยกกลยุทธ์!D31</f>
        <v>1.5</v>
      </c>
      <c r="E11" s="134">
        <f>งบแยกกลยุทธ์!E31</f>
        <v>0.5</v>
      </c>
      <c r="F11" s="134">
        <f>งบแยกกลยุทธ์!F31</f>
        <v>0.5</v>
      </c>
      <c r="G11" s="134">
        <f>งบแยกกลยุทธ์!G31</f>
        <v>0.5</v>
      </c>
      <c r="H11" s="129"/>
    </row>
    <row r="12" spans="1:8" s="132" customFormat="1" x14ac:dyDescent="0.25">
      <c r="A12" s="295" t="s">
        <v>78</v>
      </c>
      <c r="B12" s="295"/>
      <c r="C12" s="135">
        <f>SUM(C13:C15)</f>
        <v>0.9</v>
      </c>
      <c r="D12" s="135">
        <f t="shared" ref="D12:G12" si="4">SUM(D13:D15)</f>
        <v>8.5</v>
      </c>
      <c r="E12" s="135">
        <f t="shared" si="4"/>
        <v>1</v>
      </c>
      <c r="F12" s="135">
        <f t="shared" si="4"/>
        <v>1</v>
      </c>
      <c r="G12" s="135">
        <f t="shared" si="4"/>
        <v>1</v>
      </c>
      <c r="H12" s="125">
        <f>SUM(C12:G12)</f>
        <v>12.4</v>
      </c>
    </row>
    <row r="13" spans="1:8" s="130" customFormat="1" x14ac:dyDescent="0.25">
      <c r="A13" s="126"/>
      <c r="B13" s="127" t="str">
        <f>งบแยกกลยุทธ์!B35</f>
        <v xml:space="preserve">โครงการพัฒนาระบบ UniConn </v>
      </c>
      <c r="C13" s="131">
        <f>งบแยกกลยุทธ์!C35</f>
        <v>0.9</v>
      </c>
      <c r="D13" s="131">
        <f>งบแยกกลยุทธ์!D35</f>
        <v>0.5</v>
      </c>
      <c r="E13" s="131">
        <f>งบแยกกลยุทธ์!E35</f>
        <v>0.5</v>
      </c>
      <c r="F13" s="131">
        <f>งบแยกกลยุทธ์!F35</f>
        <v>0.5</v>
      </c>
      <c r="G13" s="131">
        <f>งบแยกกลยุทธ์!G35</f>
        <v>0.5</v>
      </c>
      <c r="H13" s="129"/>
    </row>
    <row r="14" spans="1:8" s="130" customFormat="1" x14ac:dyDescent="0.25">
      <c r="A14" s="126"/>
      <c r="B14" s="127" t="str">
        <f>งบแยกกลยุทธ์!B36</f>
        <v xml:space="preserve">โครงการพัฒนามาตรฐานการให้บริการระบบเครือข่าย ระบบสารสนเทศและการให้บริการ </v>
      </c>
      <c r="C14" s="131">
        <f>งบแยกกลยุทธ์!C36</f>
        <v>0</v>
      </c>
      <c r="D14" s="131">
        <f>งบแยกกลยุทธ์!D36</f>
        <v>7</v>
      </c>
      <c r="E14" s="131">
        <f>งบแยกกลยุทธ์!E36</f>
        <v>0</v>
      </c>
      <c r="F14" s="131">
        <f>งบแยกกลยุทธ์!F36</f>
        <v>0</v>
      </c>
      <c r="G14" s="131">
        <f>งบแยกกลยุทธ์!G36</f>
        <v>0</v>
      </c>
      <c r="H14" s="129"/>
    </row>
    <row r="15" spans="1:8" s="130" customFormat="1" x14ac:dyDescent="0.25">
      <c r="A15" s="126"/>
      <c r="B15" s="127" t="str">
        <f>งบแยกกลยุทธ์!B37</f>
        <v xml:space="preserve">โครงการระบบ Digital Signature และจัดการเอกสารในรูปแบบอิเล็กทรอนิกส์ </v>
      </c>
      <c r="C15" s="131">
        <f>งบแยกกลยุทธ์!C37</f>
        <v>0</v>
      </c>
      <c r="D15" s="131">
        <f>งบแยกกลยุทธ์!D37</f>
        <v>1</v>
      </c>
      <c r="E15" s="131">
        <f>งบแยกกลยุทธ์!E37</f>
        <v>0.5</v>
      </c>
      <c r="F15" s="131">
        <f>งบแยกกลยุทธ์!F37</f>
        <v>0.5</v>
      </c>
      <c r="G15" s="131">
        <f>งบแยกกลยุทธ์!G37</f>
        <v>0.5</v>
      </c>
      <c r="H15" s="129"/>
    </row>
    <row r="16" spans="1:8" s="132" customFormat="1" x14ac:dyDescent="0.25">
      <c r="A16" s="295" t="s">
        <v>81</v>
      </c>
      <c r="B16" s="295"/>
      <c r="C16" s="124">
        <f>SUM(C17)</f>
        <v>0</v>
      </c>
      <c r="D16" s="124">
        <f t="shared" ref="D16" si="5">SUM(D17)</f>
        <v>0</v>
      </c>
      <c r="E16" s="124">
        <f t="shared" ref="E16" si="6">SUM(E17)</f>
        <v>0</v>
      </c>
      <c r="F16" s="124">
        <f t="shared" ref="F16" si="7">SUM(F17)</f>
        <v>0</v>
      </c>
      <c r="G16" s="124">
        <f t="shared" ref="G16" si="8">SUM(G17)</f>
        <v>0</v>
      </c>
      <c r="H16" s="125">
        <f>SUM(C16:G16)</f>
        <v>0</v>
      </c>
    </row>
    <row r="17" spans="1:8" s="130" customFormat="1" x14ac:dyDescent="0.25">
      <c r="A17" s="126"/>
      <c r="B17" s="136"/>
      <c r="C17" s="137"/>
      <c r="D17" s="137"/>
      <c r="E17" s="137"/>
      <c r="F17" s="137"/>
      <c r="G17" s="137"/>
      <c r="H17" s="134"/>
    </row>
    <row r="18" spans="1:8" s="132" customFormat="1" x14ac:dyDescent="0.25">
      <c r="A18" s="293" t="s">
        <v>83</v>
      </c>
      <c r="B18" s="293"/>
      <c r="C18" s="124">
        <f>SUM(C19:C21)</f>
        <v>5</v>
      </c>
      <c r="D18" s="124">
        <f t="shared" ref="D18:G18" si="9">SUM(D19:D21)</f>
        <v>6.1</v>
      </c>
      <c r="E18" s="124">
        <f t="shared" si="9"/>
        <v>6</v>
      </c>
      <c r="F18" s="124">
        <f t="shared" si="9"/>
        <v>6</v>
      </c>
      <c r="G18" s="124">
        <f t="shared" si="9"/>
        <v>6</v>
      </c>
      <c r="H18" s="125">
        <f>SUM(C18:G18)</f>
        <v>29.1</v>
      </c>
    </row>
    <row r="19" spans="1:8" s="132" customFormat="1" x14ac:dyDescent="0.25">
      <c r="A19" s="138"/>
      <c r="B19" s="127" t="str">
        <f>งบแยกกลยุทธ์!B48</f>
        <v xml:space="preserve">โครงการจัดสิ่งสนับสนุนเพื่อการวิจัยด้าน Digital Service (Digital Service Work Shop space) </v>
      </c>
      <c r="C19" s="131">
        <f>งบแยกกลยุทธ์!C48</f>
        <v>0</v>
      </c>
      <c r="D19" s="131">
        <f>งบแยกกลยุทธ์!D48</f>
        <v>0.1</v>
      </c>
      <c r="E19" s="131">
        <f>งบแยกกลยุทธ์!E48</f>
        <v>0</v>
      </c>
      <c r="F19" s="131">
        <f>งบแยกกลยุทธ์!F48</f>
        <v>0</v>
      </c>
      <c r="G19" s="131">
        <f>งบแยกกลยุทธ์!G48</f>
        <v>0</v>
      </c>
      <c r="H19" s="125"/>
    </row>
    <row r="20" spans="1:8" s="132" customFormat="1" x14ac:dyDescent="0.25">
      <c r="A20" s="138"/>
      <c r="B20" s="127" t="str">
        <f>งบแยกกลยุทธ์!B49</f>
        <v>โครงการพัฒนาระบบ MJU Digital Services and Trainings</v>
      </c>
      <c r="C20" s="131">
        <f>งบแยกกลยุทธ์!C49</f>
        <v>5</v>
      </c>
      <c r="D20" s="131">
        <f>งบแยกกลยุทธ์!D49</f>
        <v>5</v>
      </c>
      <c r="E20" s="131">
        <f>งบแยกกลยุทธ์!E49</f>
        <v>5</v>
      </c>
      <c r="F20" s="131">
        <f>งบแยกกลยุทธ์!F49</f>
        <v>5</v>
      </c>
      <c r="G20" s="131">
        <f>งบแยกกลยุทธ์!G49</f>
        <v>5</v>
      </c>
      <c r="H20" s="125"/>
    </row>
    <row r="21" spans="1:8" s="130" customFormat="1" x14ac:dyDescent="0.25">
      <c r="A21" s="126"/>
      <c r="B21" s="127" t="str">
        <f>งบแยกกลยุทธ์!B50</f>
        <v>โครงการวิจัยพัฒนานวัตกรรม</v>
      </c>
      <c r="C21" s="131">
        <f>งบแยกกลยุทธ์!C50</f>
        <v>0</v>
      </c>
      <c r="D21" s="131">
        <f>งบแยกกลยุทธ์!D50</f>
        <v>1</v>
      </c>
      <c r="E21" s="131">
        <f>งบแยกกลยุทธ์!E50</f>
        <v>1</v>
      </c>
      <c r="F21" s="131">
        <f>งบแยกกลยุทธ์!F50</f>
        <v>1</v>
      </c>
      <c r="G21" s="131">
        <f>งบแยกกลยุทธ์!G50</f>
        <v>1</v>
      </c>
      <c r="H21" s="129"/>
    </row>
    <row r="22" spans="1:8" s="132" customFormat="1" x14ac:dyDescent="0.25">
      <c r="A22" s="293" t="s">
        <v>86</v>
      </c>
      <c r="B22" s="293"/>
      <c r="C22" s="125">
        <f>SUM(C23:C24)</f>
        <v>5</v>
      </c>
      <c r="D22" s="125">
        <f t="shared" ref="D22:G22" si="10">SUM(D23:D24)</f>
        <v>6</v>
      </c>
      <c r="E22" s="125">
        <f t="shared" si="10"/>
        <v>6</v>
      </c>
      <c r="F22" s="125">
        <f t="shared" si="10"/>
        <v>6</v>
      </c>
      <c r="G22" s="125">
        <f t="shared" si="10"/>
        <v>6</v>
      </c>
      <c r="H22" s="125">
        <f>SUM(C22:G22)</f>
        <v>29</v>
      </c>
    </row>
    <row r="23" spans="1:8" s="130" customFormat="1" x14ac:dyDescent="0.25">
      <c r="A23" s="126"/>
      <c r="B23" s="127" t="str">
        <f>งบแยกกลยุทธ์!B54</f>
        <v xml:space="preserve">โครงการปรับปรุงโครงสร้างพื้นฐานของมหาวิทยาลัยแม่โจ้รองรับการขยายตัวของฟาร์มอัจฉริยะ </v>
      </c>
      <c r="C23" s="131">
        <f>งบแยกกลยุทธ์!C54</f>
        <v>5</v>
      </c>
      <c r="D23" s="131">
        <f>งบแยกกลยุทธ์!D54</f>
        <v>5</v>
      </c>
      <c r="E23" s="131">
        <f>งบแยกกลยุทธ์!E54</f>
        <v>5</v>
      </c>
      <c r="F23" s="131">
        <f>งบแยกกลยุทธ์!F54</f>
        <v>5</v>
      </c>
      <c r="G23" s="131">
        <f>งบแยกกลยุทธ์!G54</f>
        <v>5</v>
      </c>
      <c r="H23" s="129"/>
    </row>
    <row r="24" spans="1:8" s="130" customFormat="1" x14ac:dyDescent="0.25">
      <c r="A24" s="126"/>
      <c r="B24" s="127" t="str">
        <f>งบแยกกลยุทธ์!B55</f>
        <v xml:space="preserve">โครงการวิจัยพัฒนานวัตกรรมเทคโนโลยีเพื่อการเกษตร </v>
      </c>
      <c r="C24" s="131">
        <f>งบแยกกลยุทธ์!C55</f>
        <v>0</v>
      </c>
      <c r="D24" s="131">
        <f>งบแยกกลยุทธ์!D55</f>
        <v>1</v>
      </c>
      <c r="E24" s="131">
        <f>งบแยกกลยุทธ์!E55</f>
        <v>1</v>
      </c>
      <c r="F24" s="131">
        <f>งบแยกกลยุทธ์!F55</f>
        <v>1</v>
      </c>
      <c r="G24" s="131">
        <f>งบแยกกลยุทธ์!G55</f>
        <v>1</v>
      </c>
      <c r="H24" s="129"/>
    </row>
    <row r="25" spans="1:8" s="132" customFormat="1" x14ac:dyDescent="0.25">
      <c r="A25" s="295" t="s">
        <v>88</v>
      </c>
      <c r="B25" s="295"/>
      <c r="C25" s="124">
        <f>SUM(C26)</f>
        <v>0</v>
      </c>
      <c r="D25" s="124">
        <f t="shared" ref="D25" si="11">SUM(D26)</f>
        <v>0</v>
      </c>
      <c r="E25" s="124">
        <f t="shared" ref="E25" si="12">SUM(E26)</f>
        <v>0</v>
      </c>
      <c r="F25" s="124">
        <f t="shared" ref="F25" si="13">SUM(F26)</f>
        <v>0</v>
      </c>
      <c r="G25" s="124">
        <f t="shared" ref="G25" si="14">SUM(G26)</f>
        <v>0</v>
      </c>
      <c r="H25" s="125">
        <f>SUM(C25:G25)</f>
        <v>0</v>
      </c>
    </row>
    <row r="26" spans="1:8" s="130" customFormat="1" x14ac:dyDescent="0.25">
      <c r="A26" s="126"/>
      <c r="B26" s="136"/>
      <c r="C26" s="131"/>
      <c r="D26" s="131"/>
      <c r="E26" s="131"/>
      <c r="F26" s="131"/>
      <c r="G26" s="131"/>
      <c r="H26" s="134"/>
    </row>
    <row r="27" spans="1:8" s="132" customFormat="1" x14ac:dyDescent="0.25">
      <c r="A27" s="295" t="s">
        <v>90</v>
      </c>
      <c r="B27" s="295"/>
      <c r="C27" s="124">
        <f>SUM(C28:C29)</f>
        <v>0</v>
      </c>
      <c r="D27" s="124">
        <f t="shared" ref="D27:G27" si="15">SUM(D28:D29)</f>
        <v>1.7</v>
      </c>
      <c r="E27" s="124">
        <f t="shared" si="15"/>
        <v>1.7</v>
      </c>
      <c r="F27" s="124">
        <f t="shared" si="15"/>
        <v>0</v>
      </c>
      <c r="G27" s="124">
        <f t="shared" si="15"/>
        <v>0</v>
      </c>
      <c r="H27" s="125">
        <f>SUM(C27:G27)</f>
        <v>3.4</v>
      </c>
    </row>
    <row r="28" spans="1:8" s="130" customFormat="1" x14ac:dyDescent="0.25">
      <c r="A28" s="126"/>
      <c r="B28" s="136" t="str">
        <f>งบแยกกลยุทธ์!B64</f>
        <v xml:space="preserve">โครงการจัดทำห้องการเรียนการสอนระหว่างวิทยาเขต </v>
      </c>
      <c r="C28" s="131">
        <f>งบแยกกลยุทธ์!C64</f>
        <v>0</v>
      </c>
      <c r="D28" s="131">
        <f>งบแยกกลยุทธ์!D64</f>
        <v>1.7</v>
      </c>
      <c r="E28" s="131">
        <f>งบแยกกลยุทธ์!E64</f>
        <v>1.7</v>
      </c>
      <c r="F28" s="131">
        <f>งบแยกกลยุทธ์!F64</f>
        <v>0</v>
      </c>
      <c r="G28" s="131">
        <f>งบแยกกลยุทธ์!G64</f>
        <v>0</v>
      </c>
      <c r="H28" s="134"/>
    </row>
    <row r="29" spans="1:8" s="130" customFormat="1" x14ac:dyDescent="0.25">
      <c r="A29" s="126"/>
      <c r="B29" s="136" t="str">
        <f>งบแยกกลยุทธ์!B65</f>
        <v xml:space="preserve">โครงการเชื่อมต่อเครือข่ายระบบการเรียนการสอนระหว่างวิทยาเขต </v>
      </c>
      <c r="C29" s="131">
        <f>งบแยกกลยุทธ์!C65</f>
        <v>0</v>
      </c>
      <c r="D29" s="131">
        <f>งบแยกกลยุทธ์!D65</f>
        <v>0</v>
      </c>
      <c r="E29" s="131">
        <f>งบแยกกลยุทธ์!E65</f>
        <v>0</v>
      </c>
      <c r="F29" s="131">
        <f>งบแยกกลยุทธ์!F65</f>
        <v>0</v>
      </c>
      <c r="G29" s="131">
        <f>งบแยกกลยุทธ์!G65</f>
        <v>0</v>
      </c>
      <c r="H29" s="134"/>
    </row>
    <row r="30" spans="1:8" s="132" customFormat="1" x14ac:dyDescent="0.25">
      <c r="A30" s="295" t="s">
        <v>91</v>
      </c>
      <c r="B30" s="295"/>
      <c r="C30" s="124">
        <f>SUM(C31)</f>
        <v>0</v>
      </c>
      <c r="D30" s="124">
        <f t="shared" ref="D30" si="16">SUM(D31)</f>
        <v>0</v>
      </c>
      <c r="E30" s="124">
        <f t="shared" ref="E30" si="17">SUM(E31)</f>
        <v>0</v>
      </c>
      <c r="F30" s="124">
        <f t="shared" ref="F30" si="18">SUM(F31)</f>
        <v>0</v>
      </c>
      <c r="G30" s="124">
        <f t="shared" ref="G30" si="19">SUM(G31)</f>
        <v>0</v>
      </c>
      <c r="H30" s="125">
        <f>SUM(C30:G30)</f>
        <v>0</v>
      </c>
    </row>
    <row r="31" spans="1:8" s="130" customFormat="1" x14ac:dyDescent="0.25">
      <c r="A31" s="126"/>
      <c r="B31" s="127"/>
      <c r="C31" s="134"/>
      <c r="D31" s="134"/>
      <c r="E31" s="134"/>
      <c r="F31" s="134"/>
      <c r="G31" s="134"/>
      <c r="H31" s="134"/>
    </row>
    <row r="32" spans="1:8" s="132" customFormat="1" x14ac:dyDescent="0.25">
      <c r="A32" s="293" t="s">
        <v>95</v>
      </c>
      <c r="B32" s="293"/>
      <c r="C32" s="124">
        <f>SUM(C33)</f>
        <v>0</v>
      </c>
      <c r="D32" s="124">
        <f t="shared" ref="D32:G32" si="20">SUM(D33)</f>
        <v>0</v>
      </c>
      <c r="E32" s="124">
        <f t="shared" si="20"/>
        <v>7</v>
      </c>
      <c r="F32" s="124">
        <f t="shared" si="20"/>
        <v>0</v>
      </c>
      <c r="G32" s="124">
        <f t="shared" si="20"/>
        <v>0</v>
      </c>
      <c r="H32" s="125">
        <f>SUM(C32:G32)</f>
        <v>7</v>
      </c>
    </row>
    <row r="33" spans="1:8" s="130" customFormat="1" ht="37.5" x14ac:dyDescent="0.25">
      <c r="A33" s="139"/>
      <c r="B33" s="127" t="str">
        <f>งบแยกกลยุทธ์!B72</f>
        <v xml:space="preserve">โครงการปรับปรุงโครงสร้างพื้นฐานของมหาวิทยาลัยแม่โจ้รองรับการพัฒนาต้นแบบผลิตภัณฑ์หรือบริการ Product/Service Champion </v>
      </c>
      <c r="C33" s="134">
        <f>งบแยกกลยุทธ์!C72</f>
        <v>0</v>
      </c>
      <c r="D33" s="134">
        <f>งบแยกกลยุทธ์!D72</f>
        <v>0</v>
      </c>
      <c r="E33" s="134">
        <f>งบแยกกลยุทธ์!E72</f>
        <v>7</v>
      </c>
      <c r="F33" s="134">
        <f>งบแยกกลยุทธ์!F72</f>
        <v>0</v>
      </c>
      <c r="G33" s="134">
        <f>งบแยกกลยุทธ์!G72</f>
        <v>0</v>
      </c>
      <c r="H33" s="134"/>
    </row>
    <row r="34" spans="1:8" s="132" customFormat="1" x14ac:dyDescent="0.3">
      <c r="A34" s="298" t="s">
        <v>97</v>
      </c>
      <c r="B34" s="298"/>
      <c r="C34" s="124">
        <f>SUM(C35)</f>
        <v>0</v>
      </c>
      <c r="D34" s="124">
        <f t="shared" ref="D34" si="21">SUM(D35)</f>
        <v>0</v>
      </c>
      <c r="E34" s="124">
        <f t="shared" ref="E34" si="22">SUM(E35)</f>
        <v>0</v>
      </c>
      <c r="F34" s="124">
        <f t="shared" ref="F34" si="23">SUM(F35)</f>
        <v>0</v>
      </c>
      <c r="G34" s="124">
        <f t="shared" ref="G34" si="24">SUM(G35)</f>
        <v>0</v>
      </c>
      <c r="H34" s="125">
        <f>SUM(C34:G34)</f>
        <v>0</v>
      </c>
    </row>
    <row r="35" spans="1:8" s="130" customFormat="1" x14ac:dyDescent="0.3">
      <c r="A35" s="140"/>
      <c r="B35" s="141"/>
      <c r="C35" s="134"/>
      <c r="D35" s="134"/>
      <c r="E35" s="134"/>
      <c r="F35" s="134"/>
      <c r="G35" s="134"/>
      <c r="H35" s="134"/>
    </row>
    <row r="36" spans="1:8" s="132" customFormat="1" x14ac:dyDescent="0.25">
      <c r="A36" s="293" t="s">
        <v>98</v>
      </c>
      <c r="B36" s="294"/>
      <c r="C36" s="124">
        <f>SUM(C37)</f>
        <v>0</v>
      </c>
      <c r="D36" s="124">
        <f t="shared" ref="D36" si="25">SUM(D37)</f>
        <v>0</v>
      </c>
      <c r="E36" s="124">
        <f t="shared" ref="E36" si="26">SUM(E37)</f>
        <v>0</v>
      </c>
      <c r="F36" s="124">
        <f t="shared" ref="F36" si="27">SUM(F37)</f>
        <v>0</v>
      </c>
      <c r="G36" s="124">
        <f t="shared" ref="G36" si="28">SUM(G37)</f>
        <v>0</v>
      </c>
      <c r="H36" s="125">
        <f>SUM(C36:G36)</f>
        <v>0</v>
      </c>
    </row>
    <row r="37" spans="1:8" s="130" customFormat="1" x14ac:dyDescent="0.25">
      <c r="A37" s="139"/>
      <c r="B37" s="142"/>
      <c r="C37" s="134"/>
      <c r="D37" s="134"/>
      <c r="E37" s="134"/>
      <c r="F37" s="134"/>
      <c r="G37" s="134"/>
      <c r="H37" s="134"/>
    </row>
    <row r="38" spans="1:8" s="132" customFormat="1" x14ac:dyDescent="0.25">
      <c r="A38" s="295" t="s">
        <v>99</v>
      </c>
      <c r="B38" s="295"/>
      <c r="C38" s="124">
        <f>SUM(C39)</f>
        <v>0</v>
      </c>
      <c r="D38" s="124">
        <f t="shared" ref="D38" si="29">SUM(D39)</f>
        <v>0</v>
      </c>
      <c r="E38" s="124">
        <f t="shared" ref="E38" si="30">SUM(E39)</f>
        <v>0</v>
      </c>
      <c r="F38" s="124">
        <f t="shared" ref="F38" si="31">SUM(F39)</f>
        <v>0</v>
      </c>
      <c r="G38" s="124">
        <f t="shared" ref="G38" si="32">SUM(G39)</f>
        <v>0</v>
      </c>
      <c r="H38" s="125">
        <f>SUM(C38:G38)</f>
        <v>0</v>
      </c>
    </row>
    <row r="39" spans="1:8" s="130" customFormat="1" x14ac:dyDescent="0.25">
      <c r="A39" s="126"/>
      <c r="B39" s="136"/>
      <c r="C39" s="131"/>
      <c r="D39" s="131"/>
      <c r="E39" s="131"/>
      <c r="F39" s="131"/>
      <c r="G39" s="131"/>
      <c r="H39" s="134"/>
    </row>
    <row r="40" spans="1:8" s="132" customFormat="1" x14ac:dyDescent="0.25">
      <c r="A40" s="295" t="s">
        <v>103</v>
      </c>
      <c r="B40" s="295"/>
      <c r="C40" s="124">
        <f>SUM(C41)</f>
        <v>0</v>
      </c>
      <c r="D40" s="124">
        <f t="shared" ref="D40" si="33">SUM(D41)</f>
        <v>0</v>
      </c>
      <c r="E40" s="124">
        <f t="shared" ref="E40" si="34">SUM(E41)</f>
        <v>0</v>
      </c>
      <c r="F40" s="124">
        <f t="shared" ref="F40" si="35">SUM(F41)</f>
        <v>0</v>
      </c>
      <c r="G40" s="124">
        <f t="shared" ref="G40" si="36">SUM(G41)</f>
        <v>0</v>
      </c>
      <c r="H40" s="125">
        <f>SUM(C40:G40)</f>
        <v>0</v>
      </c>
    </row>
    <row r="41" spans="1:8" s="130" customFormat="1" x14ac:dyDescent="0.25">
      <c r="A41" s="126"/>
      <c r="B41" s="136"/>
      <c r="C41" s="134"/>
      <c r="D41" s="134"/>
      <c r="E41" s="134"/>
      <c r="F41" s="134"/>
      <c r="G41" s="134"/>
      <c r="H41" s="134"/>
    </row>
    <row r="42" spans="1:8" s="132" customFormat="1" x14ac:dyDescent="0.25">
      <c r="A42" s="295" t="s">
        <v>107</v>
      </c>
      <c r="B42" s="295"/>
      <c r="C42" s="124">
        <f>SUM(C43)</f>
        <v>0</v>
      </c>
      <c r="D42" s="124">
        <f t="shared" ref="D42" si="37">SUM(D43)</f>
        <v>0</v>
      </c>
      <c r="E42" s="124">
        <f t="shared" ref="E42" si="38">SUM(E43)</f>
        <v>0</v>
      </c>
      <c r="F42" s="124">
        <f t="shared" ref="F42" si="39">SUM(F43)</f>
        <v>0</v>
      </c>
      <c r="G42" s="124">
        <f t="shared" ref="G42" si="40">SUM(G43)</f>
        <v>0</v>
      </c>
      <c r="H42" s="125">
        <f>SUM(C42:G42)</f>
        <v>0</v>
      </c>
    </row>
    <row r="43" spans="1:8" s="130" customFormat="1" x14ac:dyDescent="0.25">
      <c r="A43" s="126"/>
      <c r="B43" s="136"/>
      <c r="C43" s="131"/>
      <c r="D43" s="131"/>
      <c r="E43" s="131"/>
      <c r="F43" s="131"/>
      <c r="G43" s="131"/>
      <c r="H43" s="134"/>
    </row>
    <row r="44" spans="1:8" s="132" customFormat="1" x14ac:dyDescent="0.25">
      <c r="A44" s="295" t="s">
        <v>112</v>
      </c>
      <c r="B44" s="295"/>
      <c r="C44" s="124">
        <f>SUM(C45)</f>
        <v>0</v>
      </c>
      <c r="D44" s="124">
        <f t="shared" ref="D44" si="41">SUM(D45)</f>
        <v>0</v>
      </c>
      <c r="E44" s="124">
        <f t="shared" ref="E44" si="42">SUM(E45)</f>
        <v>0</v>
      </c>
      <c r="F44" s="124">
        <f t="shared" ref="F44" si="43">SUM(F45)</f>
        <v>0</v>
      </c>
      <c r="G44" s="124">
        <f t="shared" ref="G44" si="44">SUM(G45)</f>
        <v>0</v>
      </c>
      <c r="H44" s="125">
        <f>SUM(C44:G44)</f>
        <v>0</v>
      </c>
    </row>
    <row r="45" spans="1:8" s="130" customFormat="1" x14ac:dyDescent="0.25">
      <c r="A45" s="126"/>
      <c r="B45" s="136"/>
      <c r="C45" s="134"/>
      <c r="D45" s="134"/>
      <c r="E45" s="134"/>
      <c r="F45" s="134"/>
      <c r="G45" s="134"/>
      <c r="H45" s="134"/>
    </row>
    <row r="46" spans="1:8" s="132" customFormat="1" x14ac:dyDescent="0.25">
      <c r="A46" s="295" t="s">
        <v>113</v>
      </c>
      <c r="B46" s="295"/>
      <c r="C46" s="124">
        <f>SUM(C47)</f>
        <v>0</v>
      </c>
      <c r="D46" s="124">
        <f t="shared" ref="D46" si="45">SUM(D47)</f>
        <v>0</v>
      </c>
      <c r="E46" s="124">
        <f t="shared" ref="E46" si="46">SUM(E47)</f>
        <v>0</v>
      </c>
      <c r="F46" s="124">
        <f t="shared" ref="F46" si="47">SUM(F47)</f>
        <v>0</v>
      </c>
      <c r="G46" s="124">
        <f t="shared" ref="G46" si="48">SUM(G47)</f>
        <v>0</v>
      </c>
      <c r="H46" s="125">
        <f>SUM(C46:G46)</f>
        <v>0</v>
      </c>
    </row>
    <row r="47" spans="1:8" s="130" customFormat="1" x14ac:dyDescent="0.25">
      <c r="A47" s="126"/>
      <c r="B47" s="136"/>
      <c r="C47" s="134"/>
      <c r="D47" s="134"/>
      <c r="E47" s="134"/>
      <c r="F47" s="134"/>
      <c r="G47" s="134"/>
      <c r="H47" s="134"/>
    </row>
    <row r="48" spans="1:8" s="132" customFormat="1" x14ac:dyDescent="0.25">
      <c r="A48" s="293" t="s">
        <v>116</v>
      </c>
      <c r="B48" s="293"/>
      <c r="C48" s="125">
        <f>SUM(C49:C56)</f>
        <v>0</v>
      </c>
      <c r="D48" s="125">
        <f t="shared" ref="D48:G48" si="49">SUM(D49:D56)</f>
        <v>17.170000000000002</v>
      </c>
      <c r="E48" s="125">
        <f t="shared" si="49"/>
        <v>13.3</v>
      </c>
      <c r="F48" s="125">
        <f t="shared" si="49"/>
        <v>0</v>
      </c>
      <c r="G48" s="125">
        <f t="shared" si="49"/>
        <v>0</v>
      </c>
      <c r="H48" s="125">
        <f>SUM(C48:G48)</f>
        <v>30.470000000000002</v>
      </c>
    </row>
    <row r="49" spans="1:8" s="130" customFormat="1" ht="37.5" x14ac:dyDescent="0.25">
      <c r="A49" s="126"/>
      <c r="B49" s="127" t="str">
        <f>งบแยกกลยุทธ์!B112</f>
        <v>โครงการเพิ่มประสิทธิภาพระบบห้อง Studio เพื่อรองรับการให้บริการการเรียนการสอนการประชุมแบบ Virtualization สำหรับอาจารย์และนักศึกษา</v>
      </c>
      <c r="C49" s="134">
        <f>งบแยกกลยุทธ์!C112</f>
        <v>0</v>
      </c>
      <c r="D49" s="134">
        <f>งบแยกกลยุทธ์!D112</f>
        <v>7.0000000000000007E-2</v>
      </c>
      <c r="E49" s="134">
        <f>งบแยกกลยุทธ์!E112</f>
        <v>0</v>
      </c>
      <c r="F49" s="134">
        <f>งบแยกกลยุทธ์!F112</f>
        <v>0</v>
      </c>
      <c r="G49" s="134">
        <f>งบแยกกลยุทธ์!G112</f>
        <v>0</v>
      </c>
      <c r="H49" s="129"/>
    </row>
    <row r="50" spans="1:8" s="130" customFormat="1" x14ac:dyDescent="0.25">
      <c r="A50" s="126"/>
      <c r="B50" s="127" t="str">
        <f>งบแยกกลยุทธ์!B113</f>
        <v xml:space="preserve">โครงการระบบจัดการสอบวัดความรู้ในรูปแบบดิจิทัล (Digital Assessment Platform) </v>
      </c>
      <c r="C50" s="134">
        <f>งบแยกกลยุทธ์!C113</f>
        <v>0</v>
      </c>
      <c r="D50" s="134">
        <f>งบแยกกลยุทธ์!D113</f>
        <v>3</v>
      </c>
      <c r="E50" s="134">
        <f>งบแยกกลยุทธ์!E113</f>
        <v>0</v>
      </c>
      <c r="F50" s="134">
        <f>งบแยกกลยุทธ์!F113</f>
        <v>0</v>
      </c>
      <c r="G50" s="134">
        <f>งบแยกกลยุทธ์!G113</f>
        <v>0</v>
      </c>
      <c r="H50" s="129"/>
    </row>
    <row r="51" spans="1:8" s="130" customFormat="1" ht="37.5" x14ac:dyDescent="0.25">
      <c r="A51" s="126"/>
      <c r="B51" s="127" t="str">
        <f>งบแยกกลยุทธ์!B114</f>
        <v>โครงการระบบจัดการเรียนรู้ประสิทธิภาพสูงสำหรับการเรียนการสอนแบบผสมผสานที่ยืดหยุ่นและปรับเปลี่ยนได้ (Hy Flex Learning Platform)</v>
      </c>
      <c r="C51" s="134">
        <f>งบแยกกลยุทธ์!C114</f>
        <v>0</v>
      </c>
      <c r="D51" s="134">
        <f>งบแยกกลยุทธ์!D114</f>
        <v>3</v>
      </c>
      <c r="E51" s="134">
        <f>งบแยกกลยุทธ์!E114</f>
        <v>0</v>
      </c>
      <c r="F51" s="134">
        <f>งบแยกกลยุทธ์!F114</f>
        <v>0</v>
      </c>
      <c r="G51" s="134">
        <f>งบแยกกลยุทธ์!G114</f>
        <v>0</v>
      </c>
      <c r="H51" s="129"/>
    </row>
    <row r="52" spans="1:8" s="130" customFormat="1" ht="37.5" x14ac:dyDescent="0.25">
      <c r="A52" s="126"/>
      <c r="B52" s="127" t="str">
        <f>งบแยกกลยุทธ์!B115</f>
        <v>โครงการระบบจัดการเรียนการสอนในรูปแบบห้องปฏิบัติการเสมือน (Virtual) สำหรับการเรียนรูปในรูปแบบผสมผสานและยืดหยุ่น (Hy Flex Learning)</v>
      </c>
      <c r="C52" s="134">
        <f>งบแยกกลยุทธ์!C115</f>
        <v>0</v>
      </c>
      <c r="D52" s="134">
        <f>งบแยกกลยุทธ์!D115</f>
        <v>0</v>
      </c>
      <c r="E52" s="134">
        <f>งบแยกกลยุทธ์!E115</f>
        <v>0</v>
      </c>
      <c r="F52" s="134">
        <f>งบแยกกลยุทธ์!F115</f>
        <v>0</v>
      </c>
      <c r="G52" s="134">
        <f>งบแยกกลยุทธ์!G115</f>
        <v>0</v>
      </c>
      <c r="H52" s="129"/>
    </row>
    <row r="53" spans="1:8" s="130" customFormat="1" x14ac:dyDescent="0.25">
      <c r="A53" s="126"/>
      <c r="B53" s="127" t="str">
        <f>งบแยกกลยุทธ์!B116</f>
        <v>โครงการปรับปรุงระบบให้บริการข้อมูลศูนย์กลางของมหาวิทยาลัยแม่โจ้ เพื่อรองรับการเรียนการสอนแบบไฮบริด</v>
      </c>
      <c r="C53" s="134">
        <f>งบแยกกลยุทธ์!C116</f>
        <v>0</v>
      </c>
      <c r="D53" s="134">
        <f>งบแยกกลยุทธ์!D116</f>
        <v>11.1</v>
      </c>
      <c r="E53" s="134">
        <f>งบแยกกลยุทธ์!E116</f>
        <v>0</v>
      </c>
      <c r="F53" s="134">
        <f>งบแยกกลยุทธ์!F116</f>
        <v>0</v>
      </c>
      <c r="G53" s="134">
        <f>งบแยกกลยุทธ์!G116</f>
        <v>0</v>
      </c>
      <c r="H53" s="129"/>
    </row>
    <row r="54" spans="1:8" s="130" customFormat="1" x14ac:dyDescent="0.25">
      <c r="A54" s="126"/>
      <c r="B54" s="127" t="str">
        <f>งบแยกกลยุทธ์!B117</f>
        <v>โครงการระบบจัดการเรียนรู้ตลอดวิชาการสำหรับการพัฒนาทักษะสมัยใหม่แบบเปิดสำหรับสังคม</v>
      </c>
      <c r="C54" s="134">
        <f>งบแยกกลยุทธ์!C117</f>
        <v>0</v>
      </c>
      <c r="D54" s="134">
        <f>งบแยกกลยุทธ์!D117</f>
        <v>0</v>
      </c>
      <c r="E54" s="134">
        <f>งบแยกกลยุทธ์!E117</f>
        <v>0</v>
      </c>
      <c r="F54" s="134">
        <f>งบแยกกลยุทธ์!F117</f>
        <v>0</v>
      </c>
      <c r="G54" s="134">
        <f>งบแยกกลยุทธ์!G117</f>
        <v>0</v>
      </c>
      <c r="H54" s="129"/>
    </row>
    <row r="55" spans="1:8" s="130" customFormat="1" ht="37.5" x14ac:dyDescent="0.25">
      <c r="A55" s="126"/>
      <c r="B55" s="127" t="str">
        <f>งบแยกกลยุทธ์!B118</f>
        <v>โครงการพัฒนานวัตกรรมสำหรับการเรียนการสอนการศึกษาตลอด ชีวิต ห้องเรียนอัจฉริยะและสภาพแวดล้อม การสอนและการเรียนรู้รูปแบบใหม่</v>
      </c>
      <c r="C55" s="134">
        <f>งบแยกกลยุทธ์!C118</f>
        <v>0</v>
      </c>
      <c r="D55" s="134">
        <f>งบแยกกลยุทธ์!D118</f>
        <v>0</v>
      </c>
      <c r="E55" s="134">
        <f>งบแยกกลยุทธ์!E118</f>
        <v>0</v>
      </c>
      <c r="F55" s="134">
        <f>งบแยกกลยุทธ์!F118</f>
        <v>0</v>
      </c>
      <c r="G55" s="134">
        <f>งบแยกกลยุทธ์!G118</f>
        <v>0</v>
      </c>
      <c r="H55" s="129"/>
    </row>
    <row r="56" spans="1:8" s="130" customFormat="1" x14ac:dyDescent="0.25">
      <c r="A56" s="126"/>
      <c r="B56" s="127" t="str">
        <f>งบแยกกลยุทธ์!B119</f>
        <v>โครงการขยายขอบเขตการให้บริการข้อมูลสารสนเทศมหาวิทยาลัยแม่โจ้เพื่อรองรับการเรียนการสอนแบบไฮบริด</v>
      </c>
      <c r="C56" s="134">
        <f>งบแยกกลยุทธ์!C119</f>
        <v>0</v>
      </c>
      <c r="D56" s="134">
        <f>งบแยกกลยุทธ์!D119</f>
        <v>0</v>
      </c>
      <c r="E56" s="134">
        <f>งบแยกกลยุทธ์!E119</f>
        <v>13.3</v>
      </c>
      <c r="F56" s="134">
        <f>งบแยกกลยุทธ์!F119</f>
        <v>0</v>
      </c>
      <c r="G56" s="134">
        <f>งบแยกกลยุทธ์!G119</f>
        <v>0</v>
      </c>
      <c r="H56" s="129"/>
    </row>
    <row r="57" spans="1:8" s="132" customFormat="1" x14ac:dyDescent="0.25">
      <c r="A57" s="293" t="s">
        <v>118</v>
      </c>
      <c r="B57" s="293"/>
      <c r="C57" s="124">
        <f>SUM(C58)</f>
        <v>0</v>
      </c>
      <c r="D57" s="124">
        <f t="shared" ref="D57" si="50">SUM(D58)</f>
        <v>0</v>
      </c>
      <c r="E57" s="124">
        <f t="shared" ref="E57" si="51">SUM(E58)</f>
        <v>0</v>
      </c>
      <c r="F57" s="124">
        <f t="shared" ref="F57" si="52">SUM(F58)</f>
        <v>0</v>
      </c>
      <c r="G57" s="124">
        <f t="shared" ref="G57" si="53">SUM(G58)</f>
        <v>0</v>
      </c>
      <c r="H57" s="125">
        <f>SUM(C57:G57)</f>
        <v>0</v>
      </c>
    </row>
    <row r="58" spans="1:8" s="130" customFormat="1" x14ac:dyDescent="0.25">
      <c r="A58" s="139"/>
      <c r="B58" s="127"/>
      <c r="C58" s="131"/>
      <c r="D58" s="131"/>
      <c r="E58" s="131"/>
      <c r="F58" s="131"/>
      <c r="G58" s="131"/>
      <c r="H58" s="134"/>
    </row>
    <row r="59" spans="1:8" s="132" customFormat="1" x14ac:dyDescent="0.25">
      <c r="A59" s="296" t="s">
        <v>119</v>
      </c>
      <c r="B59" s="297"/>
      <c r="C59" s="124">
        <f>SUM(C60)</f>
        <v>0</v>
      </c>
      <c r="D59" s="124">
        <f t="shared" ref="D59" si="54">SUM(D60)</f>
        <v>0</v>
      </c>
      <c r="E59" s="124">
        <f t="shared" ref="E59" si="55">SUM(E60)</f>
        <v>0</v>
      </c>
      <c r="F59" s="124">
        <f t="shared" ref="F59" si="56">SUM(F60)</f>
        <v>0</v>
      </c>
      <c r="G59" s="124">
        <f t="shared" ref="G59" si="57">SUM(G60)</f>
        <v>0</v>
      </c>
      <c r="H59" s="125">
        <f>SUM(C59:G59)</f>
        <v>0</v>
      </c>
    </row>
    <row r="60" spans="1:8" s="130" customFormat="1" x14ac:dyDescent="0.25">
      <c r="A60" s="139"/>
      <c r="B60" s="127"/>
      <c r="C60" s="134"/>
      <c r="D60" s="134"/>
      <c r="E60" s="134"/>
      <c r="F60" s="134"/>
      <c r="G60" s="134"/>
      <c r="H60" s="134"/>
    </row>
    <row r="61" spans="1:8" s="130" customFormat="1" x14ac:dyDescent="0.25">
      <c r="A61" s="286" t="s">
        <v>132</v>
      </c>
      <c r="B61" s="287"/>
      <c r="C61" s="125">
        <f>SUM(C59,C57,C48,C46,C44,C42,C40,C38,C36,C34,C32,C30,C27,C25,C22,C18,C16,C12,C9,C7,C5,C3)</f>
        <v>10.9</v>
      </c>
      <c r="D61" s="125">
        <f>SUM(D59,D57,D48,D46,D44,D42,D40,D38,D36,D34,D32,D30,D27,D25,D22,D18,D16,D12,D9,D7,D5,D3)</f>
        <v>49.069999999999993</v>
      </c>
      <c r="E61" s="125">
        <f>SUM(E59,E57,E48,E46,E44,E42,E40,E38,E36,E34,E32,E30,E27,E25,E22,E18,E16,E12,E9,E7,E5,E3)</f>
        <v>40.4</v>
      </c>
      <c r="F61" s="125">
        <f>SUM(F59,F57,F48,F46,F44,F42,F40,F38,F36,F34,F32,F30,F27,F25,F22,F18,F16,F12,F9,F7,F5,F3)</f>
        <v>13.6</v>
      </c>
      <c r="G61" s="125">
        <f>SUM(G59,G57,G48,G46,G44,G42,G40,G38,G36,G34,G32,G30,G27,G25,G22,G18,G16,G12,G9,G7,G5,G3)</f>
        <v>13.6</v>
      </c>
      <c r="H61" s="125">
        <f>SUM(C61:G61)</f>
        <v>127.56999999999998</v>
      </c>
    </row>
    <row r="62" spans="1:8" s="130" customFormat="1" x14ac:dyDescent="0.25">
      <c r="A62" s="121"/>
      <c r="B62" s="121"/>
      <c r="C62" s="143"/>
      <c r="D62" s="143"/>
      <c r="E62" s="143"/>
      <c r="F62" s="143"/>
      <c r="G62" s="143"/>
      <c r="H62" s="144"/>
    </row>
  </sheetData>
  <mergeCells count="25">
    <mergeCell ref="A1:B2"/>
    <mergeCell ref="C1:H1"/>
    <mergeCell ref="A3:B3"/>
    <mergeCell ref="A5:B5"/>
    <mergeCell ref="A7:B7"/>
    <mergeCell ref="A9:B9"/>
    <mergeCell ref="A12:B12"/>
    <mergeCell ref="A16:B16"/>
    <mergeCell ref="A18:B18"/>
    <mergeCell ref="A22:B22"/>
    <mergeCell ref="A25:B25"/>
    <mergeCell ref="A27:B27"/>
    <mergeCell ref="A30:B30"/>
    <mergeCell ref="A32:B32"/>
    <mergeCell ref="A34:B34"/>
    <mergeCell ref="A36:B36"/>
    <mergeCell ref="A38:B38"/>
    <mergeCell ref="A57:B57"/>
    <mergeCell ref="A59:B59"/>
    <mergeCell ref="A61:B61"/>
    <mergeCell ref="A40:B40"/>
    <mergeCell ref="A42:B42"/>
    <mergeCell ref="A44:B44"/>
    <mergeCell ref="A46:B46"/>
    <mergeCell ref="A48:B48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0A1A-A52D-4F0B-8D3A-2A627DAC9859}">
  <dimension ref="A1:H63"/>
  <sheetViews>
    <sheetView topLeftCell="A61" zoomScale="130" zoomScaleNormal="130" workbookViewId="0">
      <selection sqref="A1:H62"/>
    </sheetView>
  </sheetViews>
  <sheetFormatPr defaultColWidth="83.140625" defaultRowHeight="18.75" x14ac:dyDescent="0.25"/>
  <cols>
    <col min="1" max="1" width="4.5703125" style="121" customWidth="1"/>
    <col min="2" max="2" width="84" style="121" customWidth="1"/>
    <col min="3" max="3" width="7.42578125" style="157" bestFit="1" customWidth="1"/>
    <col min="4" max="7" width="7.85546875" style="157" bestFit="1" customWidth="1"/>
    <col min="8" max="8" width="8.5703125" style="159" bestFit="1" customWidth="1"/>
    <col min="9" max="16384" width="83.140625" style="121"/>
  </cols>
  <sheetData>
    <row r="1" spans="1:8" x14ac:dyDescent="0.25">
      <c r="A1" s="299" t="s">
        <v>138</v>
      </c>
      <c r="B1" s="299"/>
      <c r="C1" s="288" t="s">
        <v>6</v>
      </c>
      <c r="D1" s="288"/>
      <c r="E1" s="288"/>
      <c r="F1" s="288"/>
      <c r="G1" s="288"/>
      <c r="H1" s="288"/>
    </row>
    <row r="2" spans="1:8" x14ac:dyDescent="0.25">
      <c r="A2" s="299"/>
      <c r="B2" s="299"/>
      <c r="C2" s="146">
        <v>65</v>
      </c>
      <c r="D2" s="146">
        <v>66</v>
      </c>
      <c r="E2" s="146">
        <v>67</v>
      </c>
      <c r="F2" s="146">
        <v>68</v>
      </c>
      <c r="G2" s="146">
        <v>69</v>
      </c>
      <c r="H2" s="147" t="s">
        <v>65</v>
      </c>
    </row>
    <row r="3" spans="1:8" s="150" customFormat="1" x14ac:dyDescent="0.25">
      <c r="A3" s="295" t="s">
        <v>68</v>
      </c>
      <c r="B3" s="295"/>
      <c r="C3" s="148">
        <f>SUM(C4:C6)</f>
        <v>0</v>
      </c>
      <c r="D3" s="148">
        <f t="shared" ref="D3:G3" si="0">SUM(D4:D6)</f>
        <v>0.4</v>
      </c>
      <c r="E3" s="148">
        <f t="shared" si="0"/>
        <v>0</v>
      </c>
      <c r="F3" s="148">
        <f t="shared" si="0"/>
        <v>0</v>
      </c>
      <c r="G3" s="148">
        <f t="shared" si="0"/>
        <v>0</v>
      </c>
      <c r="H3" s="149">
        <f>SUM(C3:G3)</f>
        <v>0.4</v>
      </c>
    </row>
    <row r="4" spans="1:8" s="130" customFormat="1" x14ac:dyDescent="0.25">
      <c r="A4" s="126"/>
      <c r="B4" s="127" t="str">
        <f>งบแยกกลยุทธ์!B7</f>
        <v>โครงการพัฒนาระบบ MJU datacenter &amp; dashboard  (single Data)</v>
      </c>
      <c r="C4" s="151">
        <f>งบแยกกลยุทธ์!C7</f>
        <v>0</v>
      </c>
      <c r="D4" s="151">
        <f>งบแยกกลยุทธ์!D7</f>
        <v>0</v>
      </c>
      <c r="E4" s="151">
        <f>งบแยกกลยุทธ์!E7</f>
        <v>0</v>
      </c>
      <c r="F4" s="151">
        <f>งบแยกกลยุทธ์!F7</f>
        <v>0</v>
      </c>
      <c r="G4" s="151">
        <f>งบแยกกลยุทธ์!G7</f>
        <v>0</v>
      </c>
      <c r="H4" s="152"/>
    </row>
    <row r="5" spans="1:8" s="130" customFormat="1" x14ac:dyDescent="0.25">
      <c r="A5" s="126"/>
      <c r="B5" s="127" t="str">
        <f>งบแยกกลยุทธ์!B8</f>
        <v xml:space="preserve">โครงการพัฒนาระบบสารสนเทศด้านอาคารสถานที่เชื่อมต่อระบบฐานข้อมูลเชิงพื้นที่ </v>
      </c>
      <c r="C5" s="151">
        <f>งบแยกกลยุทธ์!C8</f>
        <v>0</v>
      </c>
      <c r="D5" s="151">
        <f>งบแยกกลยุทธ์!D8</f>
        <v>0</v>
      </c>
      <c r="E5" s="151">
        <f>งบแยกกลยุทธ์!E8</f>
        <v>0</v>
      </c>
      <c r="F5" s="151">
        <f>งบแยกกลยุทธ์!F8</f>
        <v>0</v>
      </c>
      <c r="G5" s="151">
        <f>งบแยกกลยุทธ์!G8</f>
        <v>0</v>
      </c>
      <c r="H5" s="152"/>
    </row>
    <row r="6" spans="1:8" s="130" customFormat="1" ht="37.5" x14ac:dyDescent="0.25">
      <c r="A6" s="126"/>
      <c r="B6" s="127" t="str">
        <f>งบแยกกลยุทธ์!B9</f>
        <v xml:space="preserve">โครงการปรับปรุงฐานข้อมูลที่ดินและทรัพย์สินรวมถึงโครงสร้างพื้นฐานและสาธารณูปโภคด้วยระบบสารสนเทศภูมิศาสตร์ มหาวิทยาลัยแม่โจ้ (MJU ONE MAP) </v>
      </c>
      <c r="C6" s="151">
        <f>งบแยกกลยุทธ์!C9</f>
        <v>0</v>
      </c>
      <c r="D6" s="151">
        <f>งบแยกกลยุทธ์!D9</f>
        <v>0.4</v>
      </c>
      <c r="E6" s="151">
        <f>งบแยกกลยุทธ์!E9</f>
        <v>0</v>
      </c>
      <c r="F6" s="151">
        <f>งบแยกกลยุทธ์!F9</f>
        <v>0</v>
      </c>
      <c r="G6" s="151">
        <f>งบแยกกลยุทธ์!G9</f>
        <v>0</v>
      </c>
      <c r="H6" s="152"/>
    </row>
    <row r="7" spans="1:8" s="132" customFormat="1" x14ac:dyDescent="0.25">
      <c r="A7" s="295" t="s">
        <v>69</v>
      </c>
      <c r="B7" s="295"/>
      <c r="C7" s="148">
        <f>SUM(C8:C12)</f>
        <v>0</v>
      </c>
      <c r="D7" s="148">
        <f t="shared" ref="D7:G7" si="1">SUM(D8:D12)</f>
        <v>0</v>
      </c>
      <c r="E7" s="148">
        <f t="shared" si="1"/>
        <v>0</v>
      </c>
      <c r="F7" s="148">
        <f t="shared" si="1"/>
        <v>0</v>
      </c>
      <c r="G7" s="148">
        <f t="shared" si="1"/>
        <v>0</v>
      </c>
      <c r="H7" s="149">
        <f>SUM(C7:G7)</f>
        <v>0</v>
      </c>
    </row>
    <row r="8" spans="1:8" s="130" customFormat="1" x14ac:dyDescent="0.25">
      <c r="A8" s="126"/>
      <c r="B8" s="127" t="str">
        <f>งบแยกกลยุทธ์!B14</f>
        <v xml:space="preserve">โครงการพัฒนาระบบสารสนเทศเพื่อการบริหารจัดการ </v>
      </c>
      <c r="C8" s="153">
        <f>งบแยกกลยุทธ์!C14</f>
        <v>0</v>
      </c>
      <c r="D8" s="153">
        <f>งบแยกกลยุทธ์!D14</f>
        <v>0</v>
      </c>
      <c r="E8" s="153">
        <f>งบแยกกลยุทธ์!E14</f>
        <v>0</v>
      </c>
      <c r="F8" s="153">
        <f>งบแยกกลยุทธ์!F14</f>
        <v>0</v>
      </c>
      <c r="G8" s="153">
        <f>งบแยกกลยุทธ์!G14</f>
        <v>0</v>
      </c>
      <c r="H8" s="152"/>
    </row>
    <row r="9" spans="1:8" s="130" customFormat="1" x14ac:dyDescent="0.25">
      <c r="A9" s="126"/>
      <c r="B9" s="127" t="str">
        <f>งบแยกกลยุทธ์!B15</f>
        <v xml:space="preserve">โครงการพัฒนาระบบสารสนเทศเพื่อการบริการนักศึกษา </v>
      </c>
      <c r="C9" s="153">
        <f>งบแยกกลยุทธ์!C15</f>
        <v>0</v>
      </c>
      <c r="D9" s="153">
        <f>งบแยกกลยุทธ์!D15</f>
        <v>0</v>
      </c>
      <c r="E9" s="153">
        <f>งบแยกกลยุทธ์!E15</f>
        <v>0</v>
      </c>
      <c r="F9" s="153">
        <f>งบแยกกลยุทธ์!F15</f>
        <v>0</v>
      </c>
      <c r="G9" s="153">
        <f>งบแยกกลยุทธ์!G15</f>
        <v>0</v>
      </c>
      <c r="H9" s="152"/>
    </row>
    <row r="10" spans="1:8" s="130" customFormat="1" x14ac:dyDescent="0.25">
      <c r="A10" s="126"/>
      <c r="B10" s="127" t="str">
        <f>งบแยกกลยุทธ์!B16</f>
        <v xml:space="preserve">โครงการพัฒนาระบบสารสนเทศด้านวิจัยและบริการวิชาการ </v>
      </c>
      <c r="C10" s="153">
        <f>งบแยกกลยุทธ์!C16</f>
        <v>0</v>
      </c>
      <c r="D10" s="153">
        <f>งบแยกกลยุทธ์!D16</f>
        <v>0</v>
      </c>
      <c r="E10" s="153">
        <f>งบแยกกลยุทธ์!E16</f>
        <v>0</v>
      </c>
      <c r="F10" s="153">
        <f>งบแยกกลยุทธ์!F16</f>
        <v>0</v>
      </c>
      <c r="G10" s="153">
        <f>งบแยกกลยุทธ์!G16</f>
        <v>0</v>
      </c>
      <c r="H10" s="152"/>
    </row>
    <row r="11" spans="1:8" s="130" customFormat="1" x14ac:dyDescent="0.25">
      <c r="A11" s="126"/>
      <c r="B11" s="127" t="str">
        <f>งบแยกกลยุทธ์!B17</f>
        <v xml:space="preserve">โครงการพัฒนาระบบสารสนเทศด้านการเงิน </v>
      </c>
      <c r="C11" s="153">
        <f>งบแยกกลยุทธ์!C17</f>
        <v>0</v>
      </c>
      <c r="D11" s="153">
        <f>งบแยกกลยุทธ์!D17</f>
        <v>0</v>
      </c>
      <c r="E11" s="153">
        <f>งบแยกกลยุทธ์!E17</f>
        <v>0</v>
      </c>
      <c r="F11" s="153">
        <f>งบแยกกลยุทธ์!F17</f>
        <v>0</v>
      </c>
      <c r="G11" s="153">
        <f>งบแยกกลยุทธ์!G17</f>
        <v>0</v>
      </c>
      <c r="H11" s="152"/>
    </row>
    <row r="12" spans="1:8" s="130" customFormat="1" x14ac:dyDescent="0.25">
      <c r="A12" s="126"/>
      <c r="B12" s="127" t="str">
        <f>งบแยกกลยุทธ์!B18</f>
        <v xml:space="preserve">โครงการพัฒนาระบบสารสนเทศด้านอาคารสถานที่ </v>
      </c>
      <c r="C12" s="153">
        <f>งบแยกกลยุทธ์!C18</f>
        <v>0</v>
      </c>
      <c r="D12" s="153">
        <f>งบแยกกลยุทธ์!D18</f>
        <v>0</v>
      </c>
      <c r="E12" s="153">
        <f>งบแยกกลยุทธ์!E18</f>
        <v>0</v>
      </c>
      <c r="F12" s="153">
        <f>งบแยกกลยุทธ์!F18</f>
        <v>0</v>
      </c>
      <c r="G12" s="153">
        <f>งบแยกกลยุทธ์!G18</f>
        <v>0</v>
      </c>
      <c r="H12" s="152"/>
    </row>
    <row r="13" spans="1:8" s="132" customFormat="1" x14ac:dyDescent="0.25">
      <c r="A13" s="295" t="s">
        <v>70</v>
      </c>
      <c r="B13" s="295"/>
      <c r="C13" s="148">
        <f>SUM(C14)</f>
        <v>0</v>
      </c>
      <c r="D13" s="148">
        <f t="shared" ref="D13:G13" si="2">SUM(D14)</f>
        <v>0</v>
      </c>
      <c r="E13" s="148">
        <f t="shared" si="2"/>
        <v>0</v>
      </c>
      <c r="F13" s="148">
        <f t="shared" si="2"/>
        <v>0</v>
      </c>
      <c r="G13" s="148">
        <f t="shared" si="2"/>
        <v>0</v>
      </c>
      <c r="H13" s="149">
        <f>SUM(C13:G13)</f>
        <v>0</v>
      </c>
    </row>
    <row r="14" spans="1:8" s="130" customFormat="1" x14ac:dyDescent="0.25">
      <c r="A14" s="126"/>
      <c r="B14" s="136"/>
      <c r="C14" s="153"/>
      <c r="D14" s="153"/>
      <c r="E14" s="153"/>
      <c r="F14" s="153"/>
      <c r="G14" s="153"/>
      <c r="H14" s="154"/>
    </row>
    <row r="15" spans="1:8" s="132" customFormat="1" x14ac:dyDescent="0.25">
      <c r="A15" s="295" t="s">
        <v>77</v>
      </c>
      <c r="B15" s="295"/>
      <c r="C15" s="148">
        <f>SUM(C16)</f>
        <v>0</v>
      </c>
      <c r="D15" s="148">
        <f t="shared" ref="D15:G15" si="3">SUM(D16)</f>
        <v>0</v>
      </c>
      <c r="E15" s="148">
        <f t="shared" si="3"/>
        <v>0</v>
      </c>
      <c r="F15" s="148">
        <f t="shared" si="3"/>
        <v>0</v>
      </c>
      <c r="G15" s="148">
        <f t="shared" si="3"/>
        <v>0</v>
      </c>
      <c r="H15" s="149"/>
    </row>
    <row r="16" spans="1:8" s="130" customFormat="1" x14ac:dyDescent="0.25">
      <c r="A16" s="126"/>
      <c r="B16" s="136"/>
      <c r="C16" s="153"/>
      <c r="D16" s="153"/>
      <c r="E16" s="153"/>
      <c r="F16" s="153"/>
      <c r="G16" s="153"/>
      <c r="H16" s="154"/>
    </row>
    <row r="17" spans="1:8" s="132" customFormat="1" x14ac:dyDescent="0.25">
      <c r="A17" s="295" t="s">
        <v>78</v>
      </c>
      <c r="B17" s="295"/>
      <c r="C17" s="149">
        <f>SUM(C18)</f>
        <v>0</v>
      </c>
      <c r="D17" s="149">
        <f t="shared" ref="D17:G17" si="4">SUM(D18)</f>
        <v>0</v>
      </c>
      <c r="E17" s="149">
        <f t="shared" si="4"/>
        <v>0</v>
      </c>
      <c r="F17" s="149">
        <f t="shared" si="4"/>
        <v>0</v>
      </c>
      <c r="G17" s="149">
        <f t="shared" si="4"/>
        <v>0</v>
      </c>
      <c r="H17" s="149">
        <f>SUM(C17:G17)</f>
        <v>0</v>
      </c>
    </row>
    <row r="18" spans="1:8" s="130" customFormat="1" x14ac:dyDescent="0.25">
      <c r="A18" s="126"/>
      <c r="B18" s="127" t="str">
        <f>งบแยกกลยุทธ์!B38</f>
        <v xml:space="preserve">โครงการปรับปรุงชุดฐานข้อมูลตามมาตรฐานสากลที่มีการเปิดเผยข้อมูลผ่านศูนย์ข้อมูลเปิด ด้านการศึกษา </v>
      </c>
      <c r="C18" s="153">
        <f>งบแยกกลยุทธ์!C38</f>
        <v>0</v>
      </c>
      <c r="D18" s="153">
        <f>งบแยกกลยุทธ์!D38</f>
        <v>0</v>
      </c>
      <c r="E18" s="153">
        <f>งบแยกกลยุทธ์!E38</f>
        <v>0</v>
      </c>
      <c r="F18" s="153">
        <f>งบแยกกลยุทธ์!F38</f>
        <v>0</v>
      </c>
      <c r="G18" s="153">
        <f>งบแยกกลยุทธ์!G38</f>
        <v>0</v>
      </c>
      <c r="H18" s="160"/>
    </row>
    <row r="19" spans="1:8" s="132" customFormat="1" x14ac:dyDescent="0.25">
      <c r="A19" s="295" t="s">
        <v>81</v>
      </c>
      <c r="B19" s="295"/>
      <c r="C19" s="149">
        <f>SUM(C20:C23)</f>
        <v>0</v>
      </c>
      <c r="D19" s="149">
        <f t="shared" ref="D19:G19" si="5">SUM(D20:D23)</f>
        <v>0</v>
      </c>
      <c r="E19" s="149">
        <f t="shared" si="5"/>
        <v>0</v>
      </c>
      <c r="F19" s="149">
        <f t="shared" si="5"/>
        <v>0</v>
      </c>
      <c r="G19" s="149">
        <f t="shared" si="5"/>
        <v>0</v>
      </c>
      <c r="H19" s="149">
        <f>SUM(C19:G19)</f>
        <v>0</v>
      </c>
    </row>
    <row r="20" spans="1:8" s="130" customFormat="1" x14ac:dyDescent="0.25">
      <c r="A20" s="126"/>
      <c r="B20" s="136" t="str">
        <f>งบแยกกลยุทธ์!B41</f>
        <v xml:space="preserve">โครงการเพิ่มประสิทธิภาพระบบตรวจสอบเวลาทำงาน </v>
      </c>
      <c r="C20" s="154">
        <f>งบแยกกลยุทธ์!C41</f>
        <v>0</v>
      </c>
      <c r="D20" s="154">
        <f>งบแยกกลยุทธ์!D41</f>
        <v>0</v>
      </c>
      <c r="E20" s="154">
        <f>งบแยกกลยุทธ์!E41</f>
        <v>0</v>
      </c>
      <c r="F20" s="154">
        <f>งบแยกกลยุทธ์!F41</f>
        <v>0</v>
      </c>
      <c r="G20" s="154">
        <f>งบแยกกลยุทธ์!G41</f>
        <v>0</v>
      </c>
      <c r="H20" s="154"/>
    </row>
    <row r="21" spans="1:8" s="132" customFormat="1" x14ac:dyDescent="0.25">
      <c r="A21" s="161"/>
      <c r="B21" s="136" t="str">
        <f>งบแยกกลยุทธ์!B42</f>
        <v xml:space="preserve">โครงการพัฒนาระบบยานพาหนะ </v>
      </c>
      <c r="C21" s="154">
        <f>งบแยกกลยุทธ์!C42</f>
        <v>0</v>
      </c>
      <c r="D21" s="154">
        <f>งบแยกกลยุทธ์!D42</f>
        <v>0</v>
      </c>
      <c r="E21" s="154">
        <f>งบแยกกลยุทธ์!E42</f>
        <v>0</v>
      </c>
      <c r="F21" s="154">
        <f>งบแยกกลยุทธ์!F42</f>
        <v>0</v>
      </c>
      <c r="G21" s="154">
        <f>งบแยกกลยุทธ์!G42</f>
        <v>0</v>
      </c>
      <c r="H21" s="149"/>
    </row>
    <row r="22" spans="1:8" s="132" customFormat="1" x14ac:dyDescent="0.25">
      <c r="A22" s="161"/>
      <c r="B22" s="136" t="str">
        <f>งบแยกกลยุทธ์!B43</f>
        <v xml:space="preserve">โครงการเชื่อมต่อระบบ digital Signature กับระบบสารสนเทศเพื่อการบริหารจัดการ </v>
      </c>
      <c r="C22" s="154">
        <f>งบแยกกลยุทธ์!C43</f>
        <v>0</v>
      </c>
      <c r="D22" s="154">
        <f>งบแยกกลยุทธ์!D43</f>
        <v>0</v>
      </c>
      <c r="E22" s="154">
        <f>งบแยกกลยุทธ์!E43</f>
        <v>0</v>
      </c>
      <c r="F22" s="154">
        <f>งบแยกกลยุทธ์!F43</f>
        <v>0</v>
      </c>
      <c r="G22" s="154">
        <f>งบแยกกลยุทธ์!G43</f>
        <v>0</v>
      </c>
      <c r="H22" s="149"/>
    </row>
    <row r="23" spans="1:8" s="130" customFormat="1" x14ac:dyDescent="0.25">
      <c r="A23" s="126"/>
      <c r="B23" s="136" t="str">
        <f>งบแยกกลยุทธ์!B44</f>
        <v xml:space="preserve">โครงการพัฒนาระบบเพื่อลดขั้นตอนลดรายจ่าย </v>
      </c>
      <c r="C23" s="154">
        <f>งบแยกกลยุทธ์!C44</f>
        <v>0</v>
      </c>
      <c r="D23" s="154">
        <f>งบแยกกลยุทธ์!D44</f>
        <v>0</v>
      </c>
      <c r="E23" s="154">
        <f>งบแยกกลยุทธ์!E44</f>
        <v>0</v>
      </c>
      <c r="F23" s="154">
        <f>งบแยกกลยุทธ์!F44</f>
        <v>0</v>
      </c>
      <c r="G23" s="154">
        <f>งบแยกกลยุทธ์!G44</f>
        <v>0</v>
      </c>
      <c r="H23" s="154"/>
    </row>
    <row r="24" spans="1:8" s="132" customFormat="1" x14ac:dyDescent="0.25">
      <c r="A24" s="293" t="s">
        <v>83</v>
      </c>
      <c r="B24" s="293"/>
      <c r="C24" s="148">
        <f>SUM(C25)</f>
        <v>0</v>
      </c>
      <c r="D24" s="148">
        <f t="shared" ref="D24" si="6">SUM(D25)</f>
        <v>0</v>
      </c>
      <c r="E24" s="148">
        <f t="shared" ref="E24" si="7">SUM(E25)</f>
        <v>0</v>
      </c>
      <c r="F24" s="148">
        <f t="shared" ref="F24" si="8">SUM(F25)</f>
        <v>0</v>
      </c>
      <c r="G24" s="148">
        <f t="shared" ref="G24" si="9">SUM(G25)</f>
        <v>0</v>
      </c>
      <c r="H24" s="149">
        <f>SUM(C24:G24)</f>
        <v>0</v>
      </c>
    </row>
    <row r="25" spans="1:8" s="130" customFormat="1" x14ac:dyDescent="0.25">
      <c r="A25" s="139"/>
      <c r="B25" s="127"/>
      <c r="C25" s="153"/>
      <c r="D25" s="153"/>
      <c r="E25" s="153"/>
      <c r="F25" s="153"/>
      <c r="G25" s="153"/>
      <c r="H25" s="154"/>
    </row>
    <row r="26" spans="1:8" s="132" customFormat="1" x14ac:dyDescent="0.25">
      <c r="A26" s="293" t="s">
        <v>86</v>
      </c>
      <c r="B26" s="293"/>
      <c r="C26" s="148">
        <f>SUM(C27)</f>
        <v>0</v>
      </c>
      <c r="D26" s="148">
        <f t="shared" ref="D26" si="10">SUM(D27)</f>
        <v>0</v>
      </c>
      <c r="E26" s="148">
        <f t="shared" ref="E26" si="11">SUM(E27)</f>
        <v>0</v>
      </c>
      <c r="F26" s="148">
        <f t="shared" ref="F26" si="12">SUM(F27)</f>
        <v>0</v>
      </c>
      <c r="G26" s="148">
        <f t="shared" ref="G26" si="13">SUM(G27)</f>
        <v>0</v>
      </c>
      <c r="H26" s="149">
        <f>SUM(C26:G26)</f>
        <v>0</v>
      </c>
    </row>
    <row r="27" spans="1:8" s="130" customFormat="1" x14ac:dyDescent="0.25">
      <c r="A27" s="139"/>
      <c r="B27" s="127"/>
      <c r="C27" s="154"/>
      <c r="D27" s="154"/>
      <c r="E27" s="154"/>
      <c r="F27" s="154"/>
      <c r="G27" s="154"/>
      <c r="H27" s="154"/>
    </row>
    <row r="28" spans="1:8" s="132" customFormat="1" x14ac:dyDescent="0.25">
      <c r="A28" s="295" t="s">
        <v>88</v>
      </c>
      <c r="B28" s="295"/>
      <c r="C28" s="148">
        <f>SUM(C29:C30)</f>
        <v>0</v>
      </c>
      <c r="D28" s="148">
        <f t="shared" ref="D28:G28" si="14">SUM(D29:D30)</f>
        <v>2</v>
      </c>
      <c r="E28" s="148">
        <f t="shared" si="14"/>
        <v>0</v>
      </c>
      <c r="F28" s="148">
        <f t="shared" si="14"/>
        <v>0</v>
      </c>
      <c r="G28" s="148">
        <f t="shared" si="14"/>
        <v>0</v>
      </c>
      <c r="H28" s="149">
        <f>SUM(C28:G28)</f>
        <v>2</v>
      </c>
    </row>
    <row r="29" spans="1:8" s="130" customFormat="1" x14ac:dyDescent="0.25">
      <c r="A29" s="126"/>
      <c r="B29" s="136" t="str">
        <f>งบแยกกลยุทธ์!B58</f>
        <v xml:space="preserve">โครงการระบบวิเคราะห์ความคิดเห็นและข่าวสารบนระบบสื่อสังคมออนไลน์เพื่อการพัฒนายุทธศาสตร์ทางด้านการตลาดเพื่อการเกษตรแบบดิจิทัล </v>
      </c>
      <c r="C29" s="162">
        <f>งบแยกกลยุทธ์!C58</f>
        <v>0</v>
      </c>
      <c r="D29" s="162">
        <f>งบแยกกลยุทธ์!D58</f>
        <v>2</v>
      </c>
      <c r="E29" s="162">
        <f>งบแยกกลยุทธ์!E58</f>
        <v>0</v>
      </c>
      <c r="F29" s="162">
        <f>งบแยกกลยุทธ์!F58</f>
        <v>0</v>
      </c>
      <c r="G29" s="162">
        <f>งบแยกกลยุทธ์!G58</f>
        <v>0</v>
      </c>
      <c r="H29" s="154"/>
    </row>
    <row r="30" spans="1:8" s="130" customFormat="1" x14ac:dyDescent="0.25">
      <c r="A30" s="126"/>
      <c r="B30" s="136" t="str">
        <f>งบแยกกลยุทธ์!B59</f>
        <v xml:space="preserve">โครงการปรับปรุงและพัฒนาระบบสารสนเทศด้านการขับเคลื่อนแผนและยุทธศาสตร์ </v>
      </c>
      <c r="C30" s="162">
        <f>งบแยกกลยุทธ์!C59</f>
        <v>0</v>
      </c>
      <c r="D30" s="162">
        <f>งบแยกกลยุทธ์!D59</f>
        <v>0</v>
      </c>
      <c r="E30" s="162">
        <f>งบแยกกลยุทธ์!E59</f>
        <v>0</v>
      </c>
      <c r="F30" s="162">
        <f>งบแยกกลยุทธ์!F59</f>
        <v>0</v>
      </c>
      <c r="G30" s="162">
        <f>งบแยกกลยุทธ์!G59</f>
        <v>0</v>
      </c>
      <c r="H30" s="154"/>
    </row>
    <row r="31" spans="1:8" s="132" customFormat="1" x14ac:dyDescent="0.25">
      <c r="A31" s="295" t="s">
        <v>90</v>
      </c>
      <c r="B31" s="295"/>
      <c r="C31" s="148">
        <f>SUM(C32)</f>
        <v>0</v>
      </c>
      <c r="D31" s="148">
        <f t="shared" ref="D31" si="15">SUM(D32)</f>
        <v>0</v>
      </c>
      <c r="E31" s="148">
        <f t="shared" ref="E31" si="16">SUM(E32)</f>
        <v>0</v>
      </c>
      <c r="F31" s="148">
        <f t="shared" ref="F31" si="17">SUM(F32)</f>
        <v>0</v>
      </c>
      <c r="G31" s="148">
        <f t="shared" ref="G31" si="18">SUM(G32)</f>
        <v>0</v>
      </c>
      <c r="H31" s="149">
        <f>SUM(C31:G31)</f>
        <v>0</v>
      </c>
    </row>
    <row r="32" spans="1:8" s="130" customFormat="1" x14ac:dyDescent="0.25">
      <c r="A32" s="126"/>
      <c r="B32" s="136"/>
      <c r="C32" s="153"/>
      <c r="D32" s="153"/>
      <c r="E32" s="153"/>
      <c r="F32" s="153"/>
      <c r="G32" s="153"/>
      <c r="H32" s="154"/>
    </row>
    <row r="33" spans="1:8" s="132" customFormat="1" x14ac:dyDescent="0.25">
      <c r="A33" s="295" t="s">
        <v>91</v>
      </c>
      <c r="B33" s="295"/>
      <c r="C33" s="148">
        <f>SUM(C34)</f>
        <v>0</v>
      </c>
      <c r="D33" s="148">
        <f t="shared" ref="D33" si="19">SUM(D34)</f>
        <v>0</v>
      </c>
      <c r="E33" s="148">
        <f t="shared" ref="E33" si="20">SUM(E34)</f>
        <v>0</v>
      </c>
      <c r="F33" s="148">
        <f t="shared" ref="F33" si="21">SUM(F34)</f>
        <v>0</v>
      </c>
      <c r="G33" s="148">
        <f t="shared" ref="G33" si="22">SUM(G34)</f>
        <v>0</v>
      </c>
      <c r="H33" s="149">
        <f>SUM(C33:G33)</f>
        <v>0</v>
      </c>
    </row>
    <row r="34" spans="1:8" s="130" customFormat="1" x14ac:dyDescent="0.25">
      <c r="A34" s="126"/>
      <c r="B34" s="136"/>
      <c r="C34" s="154"/>
      <c r="D34" s="154"/>
      <c r="E34" s="154"/>
      <c r="F34" s="154"/>
      <c r="G34" s="154"/>
      <c r="H34" s="154"/>
    </row>
    <row r="35" spans="1:8" s="132" customFormat="1" x14ac:dyDescent="0.25">
      <c r="A35" s="293" t="s">
        <v>95</v>
      </c>
      <c r="B35" s="293"/>
      <c r="C35" s="148">
        <f>SUM(C36)</f>
        <v>0</v>
      </c>
      <c r="D35" s="148">
        <f t="shared" ref="D35" si="23">SUM(D36)</f>
        <v>0</v>
      </c>
      <c r="E35" s="148">
        <f t="shared" ref="E35" si="24">SUM(E36)</f>
        <v>0</v>
      </c>
      <c r="F35" s="148">
        <f t="shared" ref="F35" si="25">SUM(F36)</f>
        <v>0</v>
      </c>
      <c r="G35" s="148">
        <f t="shared" ref="G35" si="26">SUM(G36)</f>
        <v>0</v>
      </c>
      <c r="H35" s="149">
        <f>SUM(C35:G35)</f>
        <v>0</v>
      </c>
    </row>
    <row r="36" spans="1:8" s="130" customFormat="1" x14ac:dyDescent="0.25">
      <c r="A36" s="139"/>
      <c r="B36" s="127"/>
      <c r="C36" s="154"/>
      <c r="D36" s="154"/>
      <c r="E36" s="154"/>
      <c r="F36" s="154"/>
      <c r="G36" s="154"/>
      <c r="H36" s="154"/>
    </row>
    <row r="37" spans="1:8" s="132" customFormat="1" x14ac:dyDescent="0.3">
      <c r="A37" s="298" t="s">
        <v>97</v>
      </c>
      <c r="B37" s="298"/>
      <c r="C37" s="148">
        <f>SUM(C38:C40)</f>
        <v>0</v>
      </c>
      <c r="D37" s="148">
        <f t="shared" ref="D37:G37" si="27">SUM(D38:D40)</f>
        <v>1.05</v>
      </c>
      <c r="E37" s="148">
        <f t="shared" si="27"/>
        <v>0.05</v>
      </c>
      <c r="F37" s="148">
        <f t="shared" si="27"/>
        <v>0.05</v>
      </c>
      <c r="G37" s="148">
        <f t="shared" si="27"/>
        <v>0.05</v>
      </c>
      <c r="H37" s="149">
        <f>SUM(C37:G37)</f>
        <v>1.2000000000000002</v>
      </c>
    </row>
    <row r="38" spans="1:8" s="130" customFormat="1" x14ac:dyDescent="0.3">
      <c r="A38" s="140"/>
      <c r="B38" s="141" t="str">
        <f>งบแยกกลยุทธ์!B76</f>
        <v>โครงการจัดทำและรวมรวมบทความวารสารแม่โจ้เทคโนโลยีสารสนเทศ มหาวิทยาลัยแม่โจ้</v>
      </c>
      <c r="C38" s="154">
        <f>งบแยกกลยุทธ์!C76</f>
        <v>0</v>
      </c>
      <c r="D38" s="154">
        <f>งบแยกกลยุทธ์!D76</f>
        <v>0</v>
      </c>
      <c r="E38" s="154">
        <f>งบแยกกลยุทธ์!E76</f>
        <v>0</v>
      </c>
      <c r="F38" s="154">
        <f>งบแยกกลยุทธ์!F76</f>
        <v>0</v>
      </c>
      <c r="G38" s="154">
        <f>งบแยกกลยุทธ์!G76</f>
        <v>0</v>
      </c>
      <c r="H38" s="154"/>
    </row>
    <row r="39" spans="1:8" s="130" customFormat="1" x14ac:dyDescent="0.3">
      <c r="A39" s="140"/>
      <c r="B39" s="141" t="str">
        <f>งบแยกกลยุทธ์!B77</f>
        <v>โครงการพัฒนาสื่อและเทคโนโลยีดิจิทัลเพื่อการศึกษาและการเรียนรู้ตลอดชีวิต (MJU MOOC)</v>
      </c>
      <c r="C39" s="154">
        <f>งบแยกกลยุทธ์!C77</f>
        <v>0</v>
      </c>
      <c r="D39" s="154">
        <f>งบแยกกลยุทธ์!D77</f>
        <v>0.05</v>
      </c>
      <c r="E39" s="154">
        <f>งบแยกกลยุทธ์!E77</f>
        <v>0.05</v>
      </c>
      <c r="F39" s="154">
        <f>งบแยกกลยุทธ์!F77</f>
        <v>0.05</v>
      </c>
      <c r="G39" s="154">
        <f>งบแยกกลยุทธ์!G77</f>
        <v>0.05</v>
      </c>
      <c r="H39" s="154"/>
    </row>
    <row r="40" spans="1:8" s="130" customFormat="1" x14ac:dyDescent="0.3">
      <c r="A40" s="140"/>
      <c r="B40" s="141" t="str">
        <f>งบแยกกลยุทธ์!B78</f>
        <v xml:space="preserve">โครงการพัฒนา(จัดหา) ระบบประมวลผลระดับสูงสำหรับงานวิจัย </v>
      </c>
      <c r="C40" s="154">
        <f>งบแยกกลยุทธ์!C78</f>
        <v>0</v>
      </c>
      <c r="D40" s="154">
        <f>งบแยกกลยุทธ์!D78</f>
        <v>1</v>
      </c>
      <c r="E40" s="154">
        <f>งบแยกกลยุทธ์!E78</f>
        <v>0</v>
      </c>
      <c r="F40" s="154">
        <f>งบแยกกลยุทธ์!F78</f>
        <v>0</v>
      </c>
      <c r="G40" s="154">
        <f>งบแยกกลยุทธ์!G78</f>
        <v>0</v>
      </c>
      <c r="H40" s="154"/>
    </row>
    <row r="41" spans="1:8" s="132" customFormat="1" x14ac:dyDescent="0.25">
      <c r="A41" s="293" t="s">
        <v>98</v>
      </c>
      <c r="B41" s="294"/>
      <c r="C41" s="148">
        <f>SUM(C42)</f>
        <v>0</v>
      </c>
      <c r="D41" s="148">
        <f t="shared" ref="D41" si="28">SUM(D42)</f>
        <v>0</v>
      </c>
      <c r="E41" s="148">
        <f t="shared" ref="E41" si="29">SUM(E42)</f>
        <v>0</v>
      </c>
      <c r="F41" s="148">
        <f t="shared" ref="F41" si="30">SUM(F42)</f>
        <v>0</v>
      </c>
      <c r="G41" s="148">
        <f t="shared" ref="G41" si="31">SUM(G42)</f>
        <v>0</v>
      </c>
      <c r="H41" s="149">
        <f>SUM(C41:G41)</f>
        <v>0</v>
      </c>
    </row>
    <row r="42" spans="1:8" s="130" customFormat="1" x14ac:dyDescent="0.25">
      <c r="A42" s="139"/>
      <c r="B42" s="127"/>
      <c r="C42" s="154"/>
      <c r="D42" s="154"/>
      <c r="E42" s="154"/>
      <c r="F42" s="154"/>
      <c r="G42" s="154"/>
      <c r="H42" s="154"/>
    </row>
    <row r="43" spans="1:8" s="132" customFormat="1" x14ac:dyDescent="0.25">
      <c r="A43" s="295" t="s">
        <v>99</v>
      </c>
      <c r="B43" s="295"/>
      <c r="C43" s="148">
        <f>SUM(C44)</f>
        <v>0</v>
      </c>
      <c r="D43" s="148">
        <f t="shared" ref="D43" si="32">SUM(D44)</f>
        <v>0</v>
      </c>
      <c r="E43" s="148">
        <f t="shared" ref="E43" si="33">SUM(E44)</f>
        <v>0</v>
      </c>
      <c r="F43" s="148">
        <f t="shared" ref="F43" si="34">SUM(F44)</f>
        <v>0</v>
      </c>
      <c r="G43" s="148">
        <f t="shared" ref="G43" si="35">SUM(G44)</f>
        <v>0</v>
      </c>
      <c r="H43" s="149">
        <f>SUM(C43:G43)</f>
        <v>0</v>
      </c>
    </row>
    <row r="44" spans="1:8" s="130" customFormat="1" x14ac:dyDescent="0.25">
      <c r="A44" s="126"/>
      <c r="B44" s="136"/>
      <c r="C44" s="153"/>
      <c r="D44" s="153"/>
      <c r="E44" s="153"/>
      <c r="F44" s="153"/>
      <c r="G44" s="153"/>
      <c r="H44" s="154"/>
    </row>
    <row r="45" spans="1:8" s="132" customFormat="1" x14ac:dyDescent="0.25">
      <c r="A45" s="295" t="s">
        <v>103</v>
      </c>
      <c r="B45" s="295"/>
      <c r="C45" s="148">
        <f>SUM(C46:C47)</f>
        <v>0.7</v>
      </c>
      <c r="D45" s="148">
        <f t="shared" ref="D45:G45" si="36">SUM(D46:D47)</f>
        <v>0.7</v>
      </c>
      <c r="E45" s="148">
        <f t="shared" si="36"/>
        <v>0.7</v>
      </c>
      <c r="F45" s="148">
        <f t="shared" si="36"/>
        <v>0.7</v>
      </c>
      <c r="G45" s="148">
        <f t="shared" si="36"/>
        <v>8</v>
      </c>
      <c r="H45" s="149">
        <f>SUM(C45:G45)</f>
        <v>10.8</v>
      </c>
    </row>
    <row r="46" spans="1:8" s="130" customFormat="1" x14ac:dyDescent="0.25">
      <c r="A46" s="126"/>
      <c r="B46" s="136" t="str">
        <f>งบแยกกลยุทธ์!B91</f>
        <v xml:space="preserve">โครงการพัฒนาระบบวิเคราะห์และแสดงผลหลายมิติเพื่อต่อยอดงานวิจัยของมหาวิทยาลัยแม่โจ้ </v>
      </c>
      <c r="C46" s="153">
        <f>งบแยกกลยุทธ์!C91</f>
        <v>0</v>
      </c>
      <c r="D46" s="153">
        <f>งบแยกกลยุทธ์!D91</f>
        <v>0</v>
      </c>
      <c r="E46" s="153">
        <f>งบแยกกลยุทธ์!E91</f>
        <v>0</v>
      </c>
      <c r="F46" s="153">
        <f>งบแยกกลยุทธ์!F91</f>
        <v>0</v>
      </c>
      <c r="G46" s="153">
        <f>งบแยกกลยุทธ์!G91</f>
        <v>7.3</v>
      </c>
      <c r="H46" s="154"/>
    </row>
    <row r="47" spans="1:8" s="130" customFormat="1" x14ac:dyDescent="0.25">
      <c r="A47" s="126"/>
      <c r="B47" s="136" t="str">
        <f>งบแยกกลยุทธ์!B92</f>
        <v>โครงการพัฒนาระบบ Datacenter &amp; MJU Dashboard (Dashboard)</v>
      </c>
      <c r="C47" s="153">
        <f>งบแยกกลยุทธ์!C92</f>
        <v>0.7</v>
      </c>
      <c r="D47" s="153">
        <f>งบแยกกลยุทธ์!D92</f>
        <v>0.7</v>
      </c>
      <c r="E47" s="153">
        <f>งบแยกกลยุทธ์!E92</f>
        <v>0.7</v>
      </c>
      <c r="F47" s="153">
        <f>งบแยกกลยุทธ์!F92</f>
        <v>0.7</v>
      </c>
      <c r="G47" s="153">
        <f>งบแยกกลยุทธ์!G92</f>
        <v>0.7</v>
      </c>
      <c r="H47" s="152"/>
    </row>
    <row r="48" spans="1:8" s="132" customFormat="1" x14ac:dyDescent="0.25">
      <c r="A48" s="295" t="s">
        <v>107</v>
      </c>
      <c r="B48" s="295"/>
      <c r="C48" s="148">
        <f>SUM(C49)</f>
        <v>2</v>
      </c>
      <c r="D48" s="148">
        <f t="shared" ref="D48:G48" si="37">SUM(D49)</f>
        <v>0.5</v>
      </c>
      <c r="E48" s="148">
        <f t="shared" si="37"/>
        <v>0.5</v>
      </c>
      <c r="F48" s="148">
        <f t="shared" si="37"/>
        <v>0.5</v>
      </c>
      <c r="G48" s="148">
        <f t="shared" si="37"/>
        <v>0.5</v>
      </c>
      <c r="H48" s="149">
        <f>SUM(C48:G48)</f>
        <v>4</v>
      </c>
    </row>
    <row r="49" spans="1:8" s="130" customFormat="1" x14ac:dyDescent="0.25">
      <c r="A49" s="126"/>
      <c r="B49" s="136" t="str">
        <f>งบแยกกลยุทธ์!B96</f>
        <v>โครงการสร้างเครือข่ายชุมชุนดิจิทัล Market online</v>
      </c>
      <c r="C49" s="153">
        <f>งบแยกกลยุทธ์!C96</f>
        <v>2</v>
      </c>
      <c r="D49" s="153">
        <f>งบแยกกลยุทธ์!D96</f>
        <v>0.5</v>
      </c>
      <c r="E49" s="153">
        <f>งบแยกกลยุทธ์!E96</f>
        <v>0.5</v>
      </c>
      <c r="F49" s="153">
        <f>งบแยกกลยุทธ์!F96</f>
        <v>0.5</v>
      </c>
      <c r="G49" s="153">
        <f>งบแยกกลยุทธ์!G96</f>
        <v>0.5</v>
      </c>
      <c r="H49" s="154"/>
    </row>
    <row r="50" spans="1:8" s="132" customFormat="1" x14ac:dyDescent="0.25">
      <c r="A50" s="295" t="s">
        <v>112</v>
      </c>
      <c r="B50" s="295"/>
      <c r="C50" s="148">
        <f>SUM(C51)</f>
        <v>0</v>
      </c>
      <c r="D50" s="148">
        <f t="shared" ref="D50" si="38">SUM(D51)</f>
        <v>0</v>
      </c>
      <c r="E50" s="148">
        <f t="shared" ref="E50" si="39">SUM(E51)</f>
        <v>0</v>
      </c>
      <c r="F50" s="148">
        <f t="shared" ref="F50" si="40">SUM(F51)</f>
        <v>0</v>
      </c>
      <c r="G50" s="148">
        <f t="shared" ref="G50" si="41">SUM(G51)</f>
        <v>0</v>
      </c>
      <c r="H50" s="149">
        <f>SUM(C50:G50)</f>
        <v>0</v>
      </c>
    </row>
    <row r="51" spans="1:8" s="130" customFormat="1" x14ac:dyDescent="0.25">
      <c r="A51" s="126"/>
      <c r="B51" s="136"/>
      <c r="C51" s="154"/>
      <c r="D51" s="154"/>
      <c r="E51" s="154"/>
      <c r="F51" s="154"/>
      <c r="G51" s="154"/>
      <c r="H51" s="154"/>
    </row>
    <row r="52" spans="1:8" s="132" customFormat="1" x14ac:dyDescent="0.25">
      <c r="A52" s="295" t="s">
        <v>113</v>
      </c>
      <c r="B52" s="295"/>
      <c r="C52" s="148">
        <f>SUM(C53:C55)</f>
        <v>0</v>
      </c>
      <c r="D52" s="148">
        <f t="shared" ref="D52:G52" si="42">SUM(D53:D55)</f>
        <v>0</v>
      </c>
      <c r="E52" s="148">
        <f t="shared" si="42"/>
        <v>0</v>
      </c>
      <c r="F52" s="148">
        <f t="shared" si="42"/>
        <v>0</v>
      </c>
      <c r="G52" s="148">
        <f t="shared" si="42"/>
        <v>0.5</v>
      </c>
      <c r="H52" s="149">
        <f>SUM(C52:G52)</f>
        <v>0.5</v>
      </c>
    </row>
    <row r="53" spans="1:8" s="130" customFormat="1" x14ac:dyDescent="0.25">
      <c r="A53" s="126"/>
      <c r="B53" s="127" t="str">
        <f>งบแยกกลยุทธ์!B104</f>
        <v>โครงการพัฒนาระบบสารสนเทศเพื่อการบริหารงานคลัง E-FIN เชื่อมต่อ ภาครัฐ</v>
      </c>
      <c r="C53" s="153">
        <f>งบแยกกลยุทธ์!C104</f>
        <v>0</v>
      </c>
      <c r="D53" s="153">
        <f>งบแยกกลยุทธ์!D104</f>
        <v>0</v>
      </c>
      <c r="E53" s="153">
        <f>งบแยกกลยุทธ์!E104</f>
        <v>0</v>
      </c>
      <c r="F53" s="153">
        <f>งบแยกกลยุทธ์!F104</f>
        <v>0</v>
      </c>
      <c r="G53" s="153">
        <f>งบแยกกลยุทธ์!G104</f>
        <v>0.5</v>
      </c>
      <c r="H53" s="152"/>
    </row>
    <row r="54" spans="1:8" s="130" customFormat="1" x14ac:dyDescent="0.25">
      <c r="A54" s="126"/>
      <c r="B54" s="127" t="str">
        <f>งบแยกกลยุทธ์!B105</f>
        <v>โครงการพัฒนาระบบแผนพัฒนารายบุคคลออนไลน์ (IDP Online)</v>
      </c>
      <c r="C54" s="153">
        <f>งบแยกกลยุทธ์!C105</f>
        <v>0</v>
      </c>
      <c r="D54" s="153">
        <f>งบแยกกลยุทธ์!D105</f>
        <v>0</v>
      </c>
      <c r="E54" s="153">
        <f>งบแยกกลยุทธ์!E105</f>
        <v>0</v>
      </c>
      <c r="F54" s="153">
        <f>งบแยกกลยุทธ์!F105</f>
        <v>0</v>
      </c>
      <c r="G54" s="153">
        <f>งบแยกกลยุทธ์!G105</f>
        <v>0</v>
      </c>
      <c r="H54" s="152"/>
    </row>
    <row r="55" spans="1:8" s="130" customFormat="1" x14ac:dyDescent="0.25">
      <c r="A55" s="126"/>
      <c r="B55" s="127" t="str">
        <f>งบแยกกลยุทธ์!B106</f>
        <v>โครงการพัฒนาระบบสารสนเทศการประเมินผลการปฏิบัติงาน(Performance Management System)</v>
      </c>
      <c r="C55" s="153">
        <f>งบแยกกลยุทธ์!C106</f>
        <v>0</v>
      </c>
      <c r="D55" s="153">
        <f>งบแยกกลยุทธ์!D106</f>
        <v>0</v>
      </c>
      <c r="E55" s="153">
        <f>งบแยกกลยุทธ์!E106</f>
        <v>0</v>
      </c>
      <c r="F55" s="153">
        <f>งบแยกกลยุทธ์!F106</f>
        <v>0</v>
      </c>
      <c r="G55" s="153">
        <f>งบแยกกลยุทธ์!G106</f>
        <v>0</v>
      </c>
      <c r="H55" s="152"/>
    </row>
    <row r="56" spans="1:8" s="132" customFormat="1" x14ac:dyDescent="0.25">
      <c r="A56" s="293" t="s">
        <v>116</v>
      </c>
      <c r="B56" s="293"/>
      <c r="C56" s="148">
        <f>SUM(C57)</f>
        <v>0</v>
      </c>
      <c r="D56" s="148">
        <f t="shared" ref="D56" si="43">SUM(D57)</f>
        <v>0</v>
      </c>
      <c r="E56" s="148">
        <f t="shared" ref="E56" si="44">SUM(E57)</f>
        <v>0</v>
      </c>
      <c r="F56" s="148">
        <f t="shared" ref="F56" si="45">SUM(F57)</f>
        <v>0</v>
      </c>
      <c r="G56" s="148">
        <f t="shared" ref="G56" si="46">SUM(G57)</f>
        <v>0</v>
      </c>
      <c r="H56" s="149">
        <f>SUM(C56:G56)</f>
        <v>0</v>
      </c>
    </row>
    <row r="57" spans="1:8" s="130" customFormat="1" x14ac:dyDescent="0.25">
      <c r="A57" s="139"/>
      <c r="B57" s="127"/>
      <c r="C57" s="154"/>
      <c r="D57" s="154"/>
      <c r="E57" s="154"/>
      <c r="F57" s="154"/>
      <c r="G57" s="154"/>
      <c r="H57" s="154"/>
    </row>
    <row r="58" spans="1:8" s="132" customFormat="1" x14ac:dyDescent="0.25">
      <c r="A58" s="293" t="s">
        <v>118</v>
      </c>
      <c r="B58" s="293"/>
      <c r="C58" s="148">
        <f>SUM(C59)</f>
        <v>0</v>
      </c>
      <c r="D58" s="148">
        <f t="shared" ref="D58:G58" si="47">SUM(D59)</f>
        <v>0.05</v>
      </c>
      <c r="E58" s="148">
        <f t="shared" si="47"/>
        <v>0</v>
      </c>
      <c r="F58" s="148">
        <f t="shared" si="47"/>
        <v>0</v>
      </c>
      <c r="G58" s="148">
        <f t="shared" si="47"/>
        <v>0</v>
      </c>
      <c r="H58" s="149">
        <f>SUM(C58:G58)</f>
        <v>0.05</v>
      </c>
    </row>
    <row r="59" spans="1:8" s="130" customFormat="1" ht="37.5" x14ac:dyDescent="0.25">
      <c r="A59" s="139"/>
      <c r="B59" s="127" t="str">
        <f>งบแยกกลยุทธ์!B122</f>
        <v>โครงการพัฒนาเว็บไซต์เพื่อรวบรวมองค์ความรู้ในการพัฒนาศักยภาพบุคลากร สู่การเป็นองค์กรแห่งการเรียนรู้ (Maejo share&amp;learn)</v>
      </c>
      <c r="C59" s="153">
        <f>งบแยกกลยุทธ์!C122</f>
        <v>0</v>
      </c>
      <c r="D59" s="153">
        <f>งบแยกกลยุทธ์!D122</f>
        <v>0.05</v>
      </c>
      <c r="E59" s="153">
        <f>งบแยกกลยุทธ์!E122</f>
        <v>0</v>
      </c>
      <c r="F59" s="153">
        <f>งบแยกกลยุทธ์!F122</f>
        <v>0</v>
      </c>
      <c r="G59" s="153">
        <f>งบแยกกลยุทธ์!G122</f>
        <v>0</v>
      </c>
      <c r="H59" s="154"/>
    </row>
    <row r="60" spans="1:8" s="132" customFormat="1" x14ac:dyDescent="0.25">
      <c r="A60" s="296" t="s">
        <v>119</v>
      </c>
      <c r="B60" s="297"/>
      <c r="C60" s="148">
        <f>SUM(C61)</f>
        <v>0</v>
      </c>
      <c r="D60" s="148">
        <f t="shared" ref="D60:G60" si="48">SUM(D61)</f>
        <v>0.05</v>
      </c>
      <c r="E60" s="148">
        <f t="shared" si="48"/>
        <v>0</v>
      </c>
      <c r="F60" s="148">
        <f t="shared" si="48"/>
        <v>0</v>
      </c>
      <c r="G60" s="148">
        <f t="shared" si="48"/>
        <v>0</v>
      </c>
      <c r="H60" s="149">
        <f>SUM(C60:G60)</f>
        <v>0.05</v>
      </c>
    </row>
    <row r="61" spans="1:8" s="130" customFormat="1" x14ac:dyDescent="0.25">
      <c r="A61" s="139"/>
      <c r="B61" s="127" t="str">
        <f>งบแยกกลยุทธ์!B126</f>
        <v>โครงการพัฒนาศูนย์ฐานการเรียนรู้ตลอดชีวิต</v>
      </c>
      <c r="C61" s="163">
        <f>งบแยกกลยุทธ์!C126</f>
        <v>0</v>
      </c>
      <c r="D61" s="163">
        <f>งบแยกกลยุทธ์!D126</f>
        <v>0.05</v>
      </c>
      <c r="E61" s="163">
        <f>งบแยกกลยุทธ์!E126</f>
        <v>0</v>
      </c>
      <c r="F61" s="163">
        <f>งบแยกกลยุทธ์!F126</f>
        <v>0</v>
      </c>
      <c r="G61" s="163">
        <f>งบแยกกลยุทธ์!G126</f>
        <v>0</v>
      </c>
      <c r="H61" s="154"/>
    </row>
    <row r="62" spans="1:8" s="130" customFormat="1" x14ac:dyDescent="0.25">
      <c r="A62" s="286" t="s">
        <v>132</v>
      </c>
      <c r="B62" s="287"/>
      <c r="C62" s="149">
        <f>SUM(C60,C58,C56,C52,C50,C48,C45,C43,C41,C37,C35,C33,C31,C28,C26,C24,C19,C17,C15,C13,C7,C3)</f>
        <v>2.7</v>
      </c>
      <c r="D62" s="149">
        <f>SUM(D60,D58,D56,D52,D50,D48,D45,D43,D41,D37,D35,D33,D31,D28,D26,D24,D19,D17,D15,D13,D7,D3)</f>
        <v>4.75</v>
      </c>
      <c r="E62" s="149">
        <f>SUM(E60,E58,E56,E52,E50,E48,E45,E43,E41,E37,E35,E33,E31,E28,E26,E24,E19,E17,E15,E13,E7,E3)</f>
        <v>1.25</v>
      </c>
      <c r="F62" s="149">
        <f>SUM(F60,F58,F56,F52,F50,F48,F45,F43,F41,F37,F35,F33,F31,F28,F26,F24,F19,F17,F15,F13,F7,F3)</f>
        <v>1.25</v>
      </c>
      <c r="G62" s="149">
        <f>SUM(G60,G58,G56,G52,G50,G48,G45,G43,G41,G37,G35,G33,G31,G28,G26,G24,G19,G17,G15,G13,G7,G3)</f>
        <v>9.0500000000000007</v>
      </c>
      <c r="H62" s="149">
        <f>SUM(C62:G62)</f>
        <v>19</v>
      </c>
    </row>
    <row r="63" spans="1:8" s="130" customFormat="1" x14ac:dyDescent="0.25">
      <c r="A63" s="121"/>
      <c r="B63" s="121"/>
      <c r="C63" s="157"/>
      <c r="D63" s="157"/>
      <c r="E63" s="157"/>
      <c r="F63" s="157"/>
      <c r="G63" s="157"/>
      <c r="H63" s="158"/>
    </row>
  </sheetData>
  <mergeCells count="25">
    <mergeCell ref="A1:B2"/>
    <mergeCell ref="C1:H1"/>
    <mergeCell ref="A3:B3"/>
    <mergeCell ref="A7:B7"/>
    <mergeCell ref="A13:B13"/>
    <mergeCell ref="A15:B15"/>
    <mergeCell ref="A17:B17"/>
    <mergeCell ref="A19:B19"/>
    <mergeCell ref="A24:B24"/>
    <mergeCell ref="A26:B26"/>
    <mergeCell ref="A28:B28"/>
    <mergeCell ref="A31:B31"/>
    <mergeCell ref="A33:B33"/>
    <mergeCell ref="A35:B35"/>
    <mergeCell ref="A37:B37"/>
    <mergeCell ref="A41:B41"/>
    <mergeCell ref="A43:B43"/>
    <mergeCell ref="A58:B58"/>
    <mergeCell ref="A60:B60"/>
    <mergeCell ref="A62:B62"/>
    <mergeCell ref="A45:B45"/>
    <mergeCell ref="A48:B48"/>
    <mergeCell ref="A50:B50"/>
    <mergeCell ref="A52:B52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6ECB-6F24-42F4-942D-B8149F76A38B}">
  <dimension ref="A1:H50"/>
  <sheetViews>
    <sheetView topLeftCell="A46" zoomScale="150" zoomScaleNormal="150" workbookViewId="0">
      <selection activeCell="A3" sqref="A3:B3"/>
    </sheetView>
  </sheetViews>
  <sheetFormatPr defaultColWidth="83.140625" defaultRowHeight="18.75" x14ac:dyDescent="0.25"/>
  <cols>
    <col min="1" max="1" width="4.5703125" style="121" customWidth="1"/>
    <col min="2" max="2" width="84" style="121" customWidth="1"/>
    <col min="3" max="3" width="7.42578125" style="157" bestFit="1" customWidth="1"/>
    <col min="4" max="7" width="7.85546875" style="157" bestFit="1" customWidth="1"/>
    <col min="8" max="8" width="8.5703125" style="159" bestFit="1" customWidth="1"/>
    <col min="9" max="16384" width="83.140625" style="121"/>
  </cols>
  <sheetData>
    <row r="1" spans="1:8" x14ac:dyDescent="0.25">
      <c r="A1" s="299" t="s">
        <v>138</v>
      </c>
      <c r="B1" s="299"/>
      <c r="C1" s="288" t="s">
        <v>6</v>
      </c>
      <c r="D1" s="288"/>
      <c r="E1" s="288"/>
      <c r="F1" s="288"/>
      <c r="G1" s="288"/>
      <c r="H1" s="288"/>
    </row>
    <row r="2" spans="1:8" x14ac:dyDescent="0.25">
      <c r="A2" s="299"/>
      <c r="B2" s="299"/>
      <c r="C2" s="146">
        <v>65</v>
      </c>
      <c r="D2" s="146">
        <v>66</v>
      </c>
      <c r="E2" s="146">
        <v>67</v>
      </c>
      <c r="F2" s="146">
        <v>68</v>
      </c>
      <c r="G2" s="146">
        <v>69</v>
      </c>
      <c r="H2" s="147" t="s">
        <v>65</v>
      </c>
    </row>
    <row r="3" spans="1:8" s="150" customFormat="1" x14ac:dyDescent="0.25">
      <c r="A3" s="295" t="s">
        <v>68</v>
      </c>
      <c r="B3" s="295"/>
      <c r="C3" s="148">
        <f>SUM(C4:C4)</f>
        <v>0</v>
      </c>
      <c r="D3" s="148">
        <f t="shared" ref="D3:G3" si="0">SUM(D4:D4)</f>
        <v>0.2</v>
      </c>
      <c r="E3" s="148">
        <f t="shared" si="0"/>
        <v>0.2</v>
      </c>
      <c r="F3" s="148">
        <f t="shared" si="0"/>
        <v>0.2</v>
      </c>
      <c r="G3" s="148">
        <f t="shared" si="0"/>
        <v>0.2</v>
      </c>
      <c r="H3" s="149">
        <f>SUM(C3:G3)</f>
        <v>0.8</v>
      </c>
    </row>
    <row r="4" spans="1:8" s="130" customFormat="1" x14ac:dyDescent="0.25">
      <c r="A4" s="126"/>
      <c r="B4" s="127" t="str">
        <f>งบแยกกลยุทธ์!B6</f>
        <v xml:space="preserve">โครงการจัดหาโปรแกรมสนับสนุนการทำงานทางภูมิศาสตร์ (GIS) </v>
      </c>
      <c r="C4" s="151">
        <f>งบแยกกลยุทธ์!C6</f>
        <v>0</v>
      </c>
      <c r="D4" s="151">
        <f>งบแยกกลยุทธ์!D6</f>
        <v>0.2</v>
      </c>
      <c r="E4" s="151">
        <f>งบแยกกลยุทธ์!E6</f>
        <v>0.2</v>
      </c>
      <c r="F4" s="151">
        <f>งบแยกกลยุทธ์!F6</f>
        <v>0.2</v>
      </c>
      <c r="G4" s="151">
        <f>งบแยกกลยุทธ์!G6</f>
        <v>0.2</v>
      </c>
      <c r="H4" s="152"/>
    </row>
    <row r="5" spans="1:8" s="132" customFormat="1" x14ac:dyDescent="0.25">
      <c r="A5" s="295" t="s">
        <v>69</v>
      </c>
      <c r="B5" s="295"/>
      <c r="C5" s="148">
        <f>SUM(C6:C6)</f>
        <v>0</v>
      </c>
      <c r="D5" s="148">
        <f>SUM(D6:D6)</f>
        <v>0</v>
      </c>
      <c r="E5" s="148">
        <f>SUM(E6:E6)</f>
        <v>0</v>
      </c>
      <c r="F5" s="148">
        <f>SUM(F6:F6)</f>
        <v>0</v>
      </c>
      <c r="G5" s="148">
        <f>SUM(G6:G6)</f>
        <v>0</v>
      </c>
      <c r="H5" s="149">
        <f>SUM(C5:G5)</f>
        <v>0</v>
      </c>
    </row>
    <row r="6" spans="1:8" s="130" customFormat="1" x14ac:dyDescent="0.25">
      <c r="A6" s="126"/>
      <c r="B6" s="136"/>
      <c r="C6" s="153"/>
      <c r="D6" s="153"/>
      <c r="E6" s="153"/>
      <c r="F6" s="153"/>
      <c r="G6" s="153"/>
      <c r="H6" s="154"/>
    </row>
    <row r="7" spans="1:8" s="132" customFormat="1" x14ac:dyDescent="0.25">
      <c r="A7" s="295" t="s">
        <v>70</v>
      </c>
      <c r="B7" s="295"/>
      <c r="C7" s="148">
        <f>SUM(C8:C9)</f>
        <v>0</v>
      </c>
      <c r="D7" s="148">
        <f t="shared" ref="D7:G7" si="1">SUM(D8:D9)</f>
        <v>4.7</v>
      </c>
      <c r="E7" s="148">
        <f t="shared" si="1"/>
        <v>0</v>
      </c>
      <c r="F7" s="148">
        <f t="shared" si="1"/>
        <v>0</v>
      </c>
      <c r="G7" s="148">
        <f t="shared" si="1"/>
        <v>0</v>
      </c>
      <c r="H7" s="149">
        <f>SUM(C7:G7)</f>
        <v>4.7</v>
      </c>
    </row>
    <row r="8" spans="1:8" s="130" customFormat="1" x14ac:dyDescent="0.25">
      <c r="A8" s="126"/>
      <c r="B8" s="97" t="str">
        <f>งบแยกกลยุทธ์!B22</f>
        <v xml:space="preserve">โครงการชุดการพัฒนาทักษะด้านภาษาอังกฤษพื้นฐานด้วยระบบอัจฉริยะผ่านอุปกรณ์พกพาสำหรับนักศึกษา </v>
      </c>
      <c r="C8" s="155">
        <f>งบแยกกลยุทธ์!C22</f>
        <v>0</v>
      </c>
      <c r="D8" s="155">
        <f>งบแยกกลยุทธ์!D22</f>
        <v>3.7</v>
      </c>
      <c r="E8" s="155">
        <f>งบแยกกลยุทธ์!E22</f>
        <v>0</v>
      </c>
      <c r="F8" s="155">
        <f>งบแยกกลยุทธ์!F22</f>
        <v>0</v>
      </c>
      <c r="G8" s="155">
        <f>งบแยกกลยุทธ์!G22</f>
        <v>0</v>
      </c>
      <c r="H8" s="152"/>
    </row>
    <row r="9" spans="1:8" s="130" customFormat="1" ht="37.5" x14ac:dyDescent="0.25">
      <c r="A9" s="126"/>
      <c r="B9" s="97" t="str">
        <f>งบแยกกลยุทธ์!B23</f>
        <v xml:space="preserve">โครงการชุดทดสอบทักษะความรู้เทคโนโลยีสารสนเทศและทักษะดิจิทัลสำหรับผู้ประกอบการและแรงงานของโลกอนาคต </v>
      </c>
      <c r="C9" s="155">
        <f>โครงการเรียงกลยุทธ์!M20</f>
        <v>0</v>
      </c>
      <c r="D9" s="155">
        <f>โครงการเรียงกลยุทธ์!N20</f>
        <v>1</v>
      </c>
      <c r="E9" s="155">
        <f>โครงการเรียงกลยุทธ์!O20</f>
        <v>0</v>
      </c>
      <c r="F9" s="155">
        <f>โครงการเรียงกลยุทธ์!P20</f>
        <v>0</v>
      </c>
      <c r="G9" s="155">
        <f>โครงการเรียงกลยุทธ์!Q20</f>
        <v>0</v>
      </c>
      <c r="H9" s="152"/>
    </row>
    <row r="10" spans="1:8" s="132" customFormat="1" x14ac:dyDescent="0.25">
      <c r="A10" s="295" t="s">
        <v>77</v>
      </c>
      <c r="B10" s="295"/>
      <c r="C10" s="148">
        <f>SUM(C11:C11)</f>
        <v>0</v>
      </c>
      <c r="D10" s="148">
        <f>SUM(D11:D11)</f>
        <v>0</v>
      </c>
      <c r="E10" s="148">
        <f>SUM(E11:E11)</f>
        <v>0</v>
      </c>
      <c r="F10" s="148">
        <f>SUM(F11:F11)</f>
        <v>0</v>
      </c>
      <c r="G10" s="148">
        <f>SUM(G11:G11)</f>
        <v>0</v>
      </c>
      <c r="H10" s="149">
        <f>SUM(C10:G10)</f>
        <v>0</v>
      </c>
    </row>
    <row r="11" spans="1:8" s="130" customFormat="1" x14ac:dyDescent="0.25">
      <c r="A11" s="126"/>
      <c r="B11" s="136"/>
      <c r="C11" s="153"/>
      <c r="D11" s="153"/>
      <c r="E11" s="153"/>
      <c r="F11" s="153"/>
      <c r="G11" s="153"/>
      <c r="H11" s="154"/>
    </row>
    <row r="12" spans="1:8" s="132" customFormat="1" x14ac:dyDescent="0.25">
      <c r="A12" s="295" t="s">
        <v>78</v>
      </c>
      <c r="B12" s="295"/>
      <c r="C12" s="148">
        <f>SUM(C13:C13)</f>
        <v>0</v>
      </c>
      <c r="D12" s="148">
        <f>SUM(D13:D13)</f>
        <v>0</v>
      </c>
      <c r="E12" s="148">
        <f>SUM(E13:E13)</f>
        <v>0</v>
      </c>
      <c r="F12" s="148">
        <f>SUM(F13:F13)</f>
        <v>0</v>
      </c>
      <c r="G12" s="148">
        <f>SUM(G13:G13)</f>
        <v>0</v>
      </c>
      <c r="H12" s="149">
        <f>SUM(C12:G12)</f>
        <v>0</v>
      </c>
    </row>
    <row r="13" spans="1:8" s="130" customFormat="1" x14ac:dyDescent="0.25">
      <c r="A13" s="126"/>
      <c r="B13" s="136"/>
      <c r="C13" s="156"/>
      <c r="D13" s="156"/>
      <c r="E13" s="156"/>
      <c r="F13" s="156"/>
      <c r="G13" s="156"/>
      <c r="H13" s="154"/>
    </row>
    <row r="14" spans="1:8" s="132" customFormat="1" x14ac:dyDescent="0.25">
      <c r="A14" s="295" t="s">
        <v>81</v>
      </c>
      <c r="B14" s="295"/>
      <c r="C14" s="148">
        <f>SUM(C15:C15)</f>
        <v>0</v>
      </c>
      <c r="D14" s="148">
        <f>SUM(D15:D15)</f>
        <v>0</v>
      </c>
      <c r="E14" s="148">
        <f>SUM(E15:E15)</f>
        <v>0</v>
      </c>
      <c r="F14" s="148">
        <f>SUM(F15:F15)</f>
        <v>0</v>
      </c>
      <c r="G14" s="148">
        <f>SUM(G15:G15)</f>
        <v>0</v>
      </c>
      <c r="H14" s="149">
        <f>SUM(C14:G14)</f>
        <v>0</v>
      </c>
    </row>
    <row r="15" spans="1:8" s="130" customFormat="1" x14ac:dyDescent="0.25">
      <c r="A15" s="126"/>
      <c r="B15" s="127"/>
      <c r="C15" s="153"/>
      <c r="D15" s="153"/>
      <c r="E15" s="153"/>
      <c r="F15" s="153"/>
      <c r="G15" s="153"/>
      <c r="H15" s="152"/>
    </row>
    <row r="16" spans="1:8" s="132" customFormat="1" x14ac:dyDescent="0.25">
      <c r="A16" s="293" t="s">
        <v>83</v>
      </c>
      <c r="B16" s="293"/>
      <c r="C16" s="148">
        <f>SUM(C17:C17)</f>
        <v>0</v>
      </c>
      <c r="D16" s="148">
        <f>SUM(D17:D17)</f>
        <v>0</v>
      </c>
      <c r="E16" s="148">
        <f>SUM(E17:E17)</f>
        <v>0</v>
      </c>
      <c r="F16" s="148">
        <f>SUM(F17:F17)</f>
        <v>0</v>
      </c>
      <c r="G16" s="148">
        <f>SUM(G17:G17)</f>
        <v>0</v>
      </c>
      <c r="H16" s="149">
        <f>SUM(C16:G16)</f>
        <v>0</v>
      </c>
    </row>
    <row r="17" spans="1:8" s="130" customFormat="1" x14ac:dyDescent="0.25">
      <c r="A17" s="139"/>
      <c r="B17" s="127"/>
      <c r="C17" s="153"/>
      <c r="D17" s="153"/>
      <c r="E17" s="153"/>
      <c r="F17" s="153"/>
      <c r="G17" s="153"/>
      <c r="H17" s="154"/>
    </row>
    <row r="18" spans="1:8" s="132" customFormat="1" x14ac:dyDescent="0.25">
      <c r="A18" s="293" t="s">
        <v>86</v>
      </c>
      <c r="B18" s="293"/>
      <c r="C18" s="148">
        <f>SUM(C19:C19)</f>
        <v>0</v>
      </c>
      <c r="D18" s="148">
        <f>SUM(D19:D19)</f>
        <v>0</v>
      </c>
      <c r="E18" s="148">
        <f>SUM(E19:E19)</f>
        <v>0</v>
      </c>
      <c r="F18" s="148">
        <f>SUM(F19:F19)</f>
        <v>0</v>
      </c>
      <c r="G18" s="148">
        <f>SUM(G19:G19)</f>
        <v>0</v>
      </c>
      <c r="H18" s="149">
        <f>SUM(C18:G18)</f>
        <v>0</v>
      </c>
    </row>
    <row r="19" spans="1:8" s="130" customFormat="1" x14ac:dyDescent="0.25">
      <c r="A19" s="139"/>
      <c r="B19" s="127"/>
      <c r="C19" s="154"/>
      <c r="D19" s="154"/>
      <c r="E19" s="154"/>
      <c r="F19" s="154"/>
      <c r="G19" s="154"/>
      <c r="H19" s="154"/>
    </row>
    <row r="20" spans="1:8" s="132" customFormat="1" x14ac:dyDescent="0.25">
      <c r="A20" s="295" t="s">
        <v>88</v>
      </c>
      <c r="B20" s="295"/>
      <c r="C20" s="148">
        <f>SUM(C21:C21)</f>
        <v>0</v>
      </c>
      <c r="D20" s="148">
        <f>SUM(D21:D21)</f>
        <v>0</v>
      </c>
      <c r="E20" s="148">
        <f>SUM(E21:E21)</f>
        <v>0</v>
      </c>
      <c r="F20" s="148">
        <f>SUM(F21:F21)</f>
        <v>0</v>
      </c>
      <c r="G20" s="148">
        <f>SUM(G21:G21)</f>
        <v>0</v>
      </c>
      <c r="H20" s="149">
        <f>SUM(C20:G20)</f>
        <v>0</v>
      </c>
    </row>
    <row r="21" spans="1:8" s="130" customFormat="1" x14ac:dyDescent="0.25">
      <c r="A21" s="126"/>
      <c r="B21" s="127"/>
      <c r="C21" s="153"/>
      <c r="D21" s="153"/>
      <c r="E21" s="153"/>
      <c r="F21" s="153"/>
      <c r="G21" s="153"/>
      <c r="H21" s="152"/>
    </row>
    <row r="22" spans="1:8" s="132" customFormat="1" x14ac:dyDescent="0.25">
      <c r="A22" s="295" t="s">
        <v>90</v>
      </c>
      <c r="B22" s="295"/>
      <c r="C22" s="148">
        <f>SUM(C23:C23)</f>
        <v>0</v>
      </c>
      <c r="D22" s="148">
        <f>SUM(D23:D23)</f>
        <v>0</v>
      </c>
      <c r="E22" s="148">
        <f>SUM(E23:E23)</f>
        <v>0</v>
      </c>
      <c r="F22" s="148">
        <f>SUM(F23:F23)</f>
        <v>0</v>
      </c>
      <c r="G22" s="148">
        <f>SUM(G23:G23)</f>
        <v>0</v>
      </c>
      <c r="H22" s="149">
        <f>SUM(C22:G22)</f>
        <v>0</v>
      </c>
    </row>
    <row r="23" spans="1:8" s="130" customFormat="1" x14ac:dyDescent="0.25">
      <c r="A23" s="126"/>
      <c r="B23" s="136"/>
      <c r="C23" s="153"/>
      <c r="D23" s="153"/>
      <c r="E23" s="153"/>
      <c r="F23" s="153"/>
      <c r="G23" s="153"/>
      <c r="H23" s="154"/>
    </row>
    <row r="24" spans="1:8" s="132" customFormat="1" x14ac:dyDescent="0.25">
      <c r="A24" s="300" t="s">
        <v>91</v>
      </c>
      <c r="B24" s="301"/>
      <c r="C24" s="149">
        <f>SUM(C25:C25)</f>
        <v>0</v>
      </c>
      <c r="D24" s="149">
        <f>SUM(D25:D25)</f>
        <v>0</v>
      </c>
      <c r="E24" s="149">
        <f>SUM(E25:E25)</f>
        <v>0</v>
      </c>
      <c r="F24" s="149">
        <f>SUM(F25:F25)</f>
        <v>0</v>
      </c>
      <c r="G24" s="149">
        <f>SUM(G25:G25)</f>
        <v>0</v>
      </c>
      <c r="H24" s="149">
        <f>SUM(C24:G24)</f>
        <v>0</v>
      </c>
    </row>
    <row r="25" spans="1:8" s="130" customFormat="1" x14ac:dyDescent="0.25">
      <c r="A25" s="126"/>
      <c r="B25" s="127"/>
      <c r="C25" s="154"/>
      <c r="D25" s="154"/>
      <c r="E25" s="154"/>
      <c r="F25" s="154"/>
      <c r="G25" s="154"/>
      <c r="H25" s="152"/>
    </row>
    <row r="26" spans="1:8" s="132" customFormat="1" x14ac:dyDescent="0.25">
      <c r="A26" s="293" t="s">
        <v>95</v>
      </c>
      <c r="B26" s="293"/>
      <c r="C26" s="148">
        <f>SUM(C27:C27)</f>
        <v>0</v>
      </c>
      <c r="D26" s="148">
        <f>SUM(D27:D27)</f>
        <v>0</v>
      </c>
      <c r="E26" s="148">
        <f>SUM(E27:E27)</f>
        <v>0</v>
      </c>
      <c r="F26" s="148">
        <f>SUM(F27:F27)</f>
        <v>0</v>
      </c>
      <c r="G26" s="148">
        <f>SUM(G27:G27)</f>
        <v>0</v>
      </c>
      <c r="H26" s="149">
        <f>SUM(C26:G26)</f>
        <v>0</v>
      </c>
    </row>
    <row r="27" spans="1:8" s="130" customFormat="1" x14ac:dyDescent="0.25">
      <c r="A27" s="139"/>
      <c r="B27" s="127"/>
      <c r="C27" s="154"/>
      <c r="D27" s="154"/>
      <c r="E27" s="154"/>
      <c r="F27" s="154"/>
      <c r="G27" s="154"/>
      <c r="H27" s="154"/>
    </row>
    <row r="28" spans="1:8" s="132" customFormat="1" x14ac:dyDescent="0.3">
      <c r="A28" s="298" t="s">
        <v>97</v>
      </c>
      <c r="B28" s="298"/>
      <c r="C28" s="148">
        <f>SUM(C29:C29)</f>
        <v>0</v>
      </c>
      <c r="D28" s="148">
        <f>SUM(D29:D29)</f>
        <v>0</v>
      </c>
      <c r="E28" s="148">
        <f>SUM(E29:E29)</f>
        <v>0</v>
      </c>
      <c r="F28" s="148">
        <f>SUM(F29:F29)</f>
        <v>0</v>
      </c>
      <c r="G28" s="148">
        <f>SUM(G29:G29)</f>
        <v>0</v>
      </c>
      <c r="H28" s="149">
        <f>SUM(C28:G28)</f>
        <v>0</v>
      </c>
    </row>
    <row r="29" spans="1:8" s="130" customFormat="1" x14ac:dyDescent="0.3">
      <c r="A29" s="140"/>
      <c r="B29" s="141"/>
      <c r="C29" s="154"/>
      <c r="D29" s="154"/>
      <c r="E29" s="154"/>
      <c r="F29" s="154"/>
      <c r="G29" s="154"/>
      <c r="H29" s="154"/>
    </row>
    <row r="30" spans="1:8" s="132" customFormat="1" x14ac:dyDescent="0.25">
      <c r="A30" s="293" t="s">
        <v>98</v>
      </c>
      <c r="B30" s="294"/>
      <c r="C30" s="148">
        <f>SUM(C31:C31)</f>
        <v>0</v>
      </c>
      <c r="D30" s="148">
        <f>SUM(D31:D31)</f>
        <v>0</v>
      </c>
      <c r="E30" s="148">
        <f>SUM(E31:E31)</f>
        <v>0</v>
      </c>
      <c r="F30" s="148">
        <f>SUM(F31:F31)</f>
        <v>0</v>
      </c>
      <c r="G30" s="148">
        <f>SUM(G31:G31)</f>
        <v>0</v>
      </c>
      <c r="H30" s="149">
        <f>SUM(C30:G30)</f>
        <v>0</v>
      </c>
    </row>
    <row r="31" spans="1:8" s="130" customFormat="1" x14ac:dyDescent="0.25">
      <c r="A31" s="139"/>
      <c r="B31" s="127"/>
      <c r="C31" s="154"/>
      <c r="D31" s="154"/>
      <c r="E31" s="154"/>
      <c r="F31" s="154"/>
      <c r="G31" s="154"/>
      <c r="H31" s="154"/>
    </row>
    <row r="32" spans="1:8" s="132" customFormat="1" x14ac:dyDescent="0.25">
      <c r="A32" s="295" t="s">
        <v>99</v>
      </c>
      <c r="B32" s="295"/>
      <c r="C32" s="148">
        <f>SUM(C33:C33)</f>
        <v>0</v>
      </c>
      <c r="D32" s="148">
        <f>SUM(D33:D33)</f>
        <v>0</v>
      </c>
      <c r="E32" s="148">
        <f>SUM(E33:E33)</f>
        <v>0</v>
      </c>
      <c r="F32" s="148">
        <f>SUM(F33:F33)</f>
        <v>0</v>
      </c>
      <c r="G32" s="148">
        <f>SUM(G33:G33)</f>
        <v>0</v>
      </c>
      <c r="H32" s="149">
        <f>SUM(C32:G32)</f>
        <v>0</v>
      </c>
    </row>
    <row r="33" spans="1:8" s="130" customFormat="1" x14ac:dyDescent="0.25">
      <c r="A33" s="126"/>
      <c r="B33" s="136"/>
      <c r="C33" s="153"/>
      <c r="D33" s="153"/>
      <c r="E33" s="153"/>
      <c r="F33" s="153"/>
      <c r="G33" s="153"/>
      <c r="H33" s="154"/>
    </row>
    <row r="34" spans="1:8" s="132" customFormat="1" x14ac:dyDescent="0.25">
      <c r="A34" s="295" t="s">
        <v>103</v>
      </c>
      <c r="B34" s="295"/>
      <c r="C34" s="148">
        <f>SUM(C35:C35)</f>
        <v>0</v>
      </c>
      <c r="D34" s="148">
        <f>SUM(D35:D35)</f>
        <v>0</v>
      </c>
      <c r="E34" s="148">
        <f>SUM(E35:E35)</f>
        <v>0</v>
      </c>
      <c r="F34" s="148">
        <f>SUM(F35:F35)</f>
        <v>0</v>
      </c>
      <c r="G34" s="148">
        <f>SUM(G35:G35)</f>
        <v>0</v>
      </c>
      <c r="H34" s="149">
        <f>SUM(C34:G34)</f>
        <v>0</v>
      </c>
    </row>
    <row r="35" spans="1:8" s="130" customFormat="1" x14ac:dyDescent="0.25">
      <c r="A35" s="126"/>
      <c r="B35" s="136"/>
      <c r="C35" s="154"/>
      <c r="D35" s="154"/>
      <c r="E35" s="154"/>
      <c r="F35" s="154"/>
      <c r="G35" s="154"/>
      <c r="H35" s="154"/>
    </row>
    <row r="36" spans="1:8" s="132" customFormat="1" x14ac:dyDescent="0.25">
      <c r="A36" s="295" t="s">
        <v>107</v>
      </c>
      <c r="B36" s="295"/>
      <c r="C36" s="148">
        <f>SUM(C37)</f>
        <v>0</v>
      </c>
      <c r="D36" s="148">
        <f t="shared" ref="D36:G36" si="2">SUM(D37)</f>
        <v>0</v>
      </c>
      <c r="E36" s="148">
        <f t="shared" si="2"/>
        <v>0</v>
      </c>
      <c r="F36" s="148">
        <f t="shared" si="2"/>
        <v>0</v>
      </c>
      <c r="G36" s="148">
        <f t="shared" si="2"/>
        <v>0</v>
      </c>
      <c r="H36" s="148">
        <f>SUM(C36:G36)</f>
        <v>0</v>
      </c>
    </row>
    <row r="37" spans="1:8" s="130" customFormat="1" x14ac:dyDescent="0.25">
      <c r="A37" s="126"/>
      <c r="B37" s="127"/>
      <c r="C37" s="153"/>
      <c r="D37" s="153"/>
      <c r="E37" s="153"/>
      <c r="F37" s="153"/>
      <c r="G37" s="153"/>
      <c r="H37" s="152"/>
    </row>
    <row r="38" spans="1:8" s="132" customFormat="1" x14ac:dyDescent="0.25">
      <c r="A38" s="295" t="s">
        <v>112</v>
      </c>
      <c r="B38" s="295"/>
      <c r="C38" s="148">
        <f>SUM(C39:C39)</f>
        <v>0</v>
      </c>
      <c r="D38" s="148">
        <f>SUM(D39:D39)</f>
        <v>0</v>
      </c>
      <c r="E38" s="148">
        <f>SUM(E39:E39)</f>
        <v>0</v>
      </c>
      <c r="F38" s="148">
        <f>SUM(F39:F39)</f>
        <v>0</v>
      </c>
      <c r="G38" s="148">
        <f>SUM(G39:G39)</f>
        <v>0</v>
      </c>
      <c r="H38" s="149">
        <f>SUM(C38:G38)</f>
        <v>0</v>
      </c>
    </row>
    <row r="39" spans="1:8" s="130" customFormat="1" x14ac:dyDescent="0.25">
      <c r="A39" s="126"/>
      <c r="B39" s="136"/>
      <c r="C39" s="154"/>
      <c r="D39" s="154"/>
      <c r="E39" s="154"/>
      <c r="F39" s="154"/>
      <c r="G39" s="154"/>
      <c r="H39" s="154"/>
    </row>
    <row r="40" spans="1:8" s="132" customFormat="1" x14ac:dyDescent="0.25">
      <c r="A40" s="295" t="s">
        <v>113</v>
      </c>
      <c r="B40" s="295"/>
      <c r="C40" s="148">
        <f>SUM(C41:C41)</f>
        <v>0</v>
      </c>
      <c r="D40" s="148">
        <f>SUM(D41:D41)</f>
        <v>0</v>
      </c>
      <c r="E40" s="148">
        <f>SUM(E41:E41)</f>
        <v>0</v>
      </c>
      <c r="F40" s="148">
        <f>SUM(F41:F41)</f>
        <v>0</v>
      </c>
      <c r="G40" s="148">
        <f>SUM(G41:G41)</f>
        <v>0</v>
      </c>
      <c r="H40" s="149">
        <f>SUM(C40:G40)</f>
        <v>0</v>
      </c>
    </row>
    <row r="41" spans="1:8" s="130" customFormat="1" x14ac:dyDescent="0.25">
      <c r="A41" s="126"/>
      <c r="B41" s="136"/>
      <c r="C41" s="154"/>
      <c r="D41" s="154"/>
      <c r="E41" s="154"/>
      <c r="F41" s="154"/>
      <c r="G41" s="154"/>
      <c r="H41" s="154"/>
    </row>
    <row r="42" spans="1:8" s="132" customFormat="1" x14ac:dyDescent="0.25">
      <c r="A42" s="293" t="s">
        <v>116</v>
      </c>
      <c r="B42" s="293"/>
      <c r="C42" s="149">
        <f>SUM(C43:C44)</f>
        <v>4</v>
      </c>
      <c r="D42" s="149">
        <f t="shared" ref="D42:G42" si="3">SUM(D43:D44)</f>
        <v>4</v>
      </c>
      <c r="E42" s="149">
        <f t="shared" si="3"/>
        <v>4</v>
      </c>
      <c r="F42" s="149">
        <f t="shared" si="3"/>
        <v>4</v>
      </c>
      <c r="G42" s="149">
        <f t="shared" si="3"/>
        <v>4</v>
      </c>
      <c r="H42" s="149">
        <f>SUM(C42:G42)</f>
        <v>20</v>
      </c>
    </row>
    <row r="43" spans="1:8" s="130" customFormat="1" x14ac:dyDescent="0.25">
      <c r="A43" s="126"/>
      <c r="B43" s="127" t="str">
        <f>งบแยกกลยุทธ์!B110</f>
        <v>โครงการสิทธิ์การใช้ซอฟต์แวร์สำหรับสถาบันการศึกษา (Microsoft Campus License)</v>
      </c>
      <c r="C43" s="153">
        <f>งบแยกกลยุทธ์!C110</f>
        <v>2</v>
      </c>
      <c r="D43" s="153">
        <f>งบแยกกลยุทธ์!D110</f>
        <v>2</v>
      </c>
      <c r="E43" s="153">
        <f>งบแยกกลยุทธ์!E110</f>
        <v>2</v>
      </c>
      <c r="F43" s="153">
        <f>งบแยกกลยุทธ์!F110</f>
        <v>2</v>
      </c>
      <c r="G43" s="153">
        <f>งบแยกกลยุทธ์!G110</f>
        <v>2</v>
      </c>
      <c r="H43" s="152"/>
    </row>
    <row r="44" spans="1:8" s="130" customFormat="1" x14ac:dyDescent="0.25">
      <c r="A44" s="126"/>
      <c r="B44" s="127" t="str">
        <f>งบแยกกลยุทธ์!B111</f>
        <v>โครงการซอฟต์แวร์ลิขสิทธิ์สำหรับการเรียนการสอน การวิจัย และการสนับสนุนการทำงานในมหาวิทยาลัย</v>
      </c>
      <c r="C44" s="153">
        <f>งบแยกกลยุทธ์!C111</f>
        <v>2</v>
      </c>
      <c r="D44" s="153">
        <f>งบแยกกลยุทธ์!D111</f>
        <v>2</v>
      </c>
      <c r="E44" s="153">
        <f>งบแยกกลยุทธ์!E111</f>
        <v>2</v>
      </c>
      <c r="F44" s="153">
        <f>งบแยกกลยุทธ์!F111</f>
        <v>2</v>
      </c>
      <c r="G44" s="153">
        <f>งบแยกกลยุทธ์!G111</f>
        <v>2</v>
      </c>
      <c r="H44" s="152"/>
    </row>
    <row r="45" spans="1:8" s="132" customFormat="1" x14ac:dyDescent="0.25">
      <c r="A45" s="293" t="s">
        <v>118</v>
      </c>
      <c r="B45" s="293"/>
      <c r="C45" s="148">
        <f>SUM(C46:C46)</f>
        <v>0</v>
      </c>
      <c r="D45" s="148">
        <f>SUM(D46:D46)</f>
        <v>0</v>
      </c>
      <c r="E45" s="148">
        <f>SUM(E46:E46)</f>
        <v>0</v>
      </c>
      <c r="F45" s="148">
        <f>SUM(F46:F46)</f>
        <v>0</v>
      </c>
      <c r="G45" s="148">
        <f>SUM(G46:G46)</f>
        <v>0</v>
      </c>
      <c r="H45" s="149">
        <f>SUM(C45:G45)</f>
        <v>0</v>
      </c>
    </row>
    <row r="46" spans="1:8" s="130" customFormat="1" x14ac:dyDescent="0.25">
      <c r="A46" s="126"/>
      <c r="B46" s="127"/>
      <c r="C46" s="154"/>
      <c r="D46" s="154"/>
      <c r="E46" s="154"/>
      <c r="F46" s="154"/>
      <c r="G46" s="154"/>
      <c r="H46" s="152"/>
    </row>
    <row r="47" spans="1:8" s="132" customFormat="1" x14ac:dyDescent="0.25">
      <c r="A47" s="296" t="s">
        <v>119</v>
      </c>
      <c r="B47" s="297"/>
      <c r="C47" s="148">
        <f>SUM(C48:C48)</f>
        <v>0</v>
      </c>
      <c r="D47" s="148">
        <f>SUM(D48:D48)</f>
        <v>0</v>
      </c>
      <c r="E47" s="148">
        <f>SUM(E48:E48)</f>
        <v>0</v>
      </c>
      <c r="F47" s="148">
        <f>SUM(F48:F48)</f>
        <v>0</v>
      </c>
      <c r="G47" s="148">
        <f>SUM(G48:G48)</f>
        <v>0</v>
      </c>
      <c r="H47" s="149">
        <f>SUM(C47:G47)</f>
        <v>0</v>
      </c>
    </row>
    <row r="48" spans="1:8" s="130" customFormat="1" x14ac:dyDescent="0.25">
      <c r="A48" s="139"/>
      <c r="B48" s="127"/>
      <c r="C48" s="154"/>
      <c r="D48" s="154"/>
      <c r="E48" s="154"/>
      <c r="F48" s="154"/>
      <c r="G48" s="154"/>
      <c r="H48" s="154"/>
    </row>
    <row r="49" spans="1:8" s="130" customFormat="1" x14ac:dyDescent="0.25">
      <c r="A49" s="286" t="s">
        <v>132</v>
      </c>
      <c r="B49" s="287"/>
      <c r="C49" s="149">
        <f>SUM(C47,C45,C42,C40,C38,C36,C34,C32,C30,C28,C26,C24,C22,C20,C18,C16,C14,C12,C10,C7,C5,C3)</f>
        <v>4</v>
      </c>
      <c r="D49" s="149">
        <f t="shared" ref="D49:G49" si="4">SUM(D47,D45,D42,D40,D38,D36,D34,D32,D30,D28,D26,D24,D22,D20,D18,D16,D14,D12,D10,D7,D5,D3)</f>
        <v>8.8999999999999986</v>
      </c>
      <c r="E49" s="149">
        <f t="shared" si="4"/>
        <v>4.2</v>
      </c>
      <c r="F49" s="149">
        <f t="shared" si="4"/>
        <v>4.2</v>
      </c>
      <c r="G49" s="149">
        <f t="shared" si="4"/>
        <v>4.2</v>
      </c>
      <c r="H49" s="149">
        <f>SUM(C49:G49)</f>
        <v>25.499999999999996</v>
      </c>
    </row>
    <row r="50" spans="1:8" s="130" customFormat="1" x14ac:dyDescent="0.25">
      <c r="A50" s="121"/>
      <c r="B50" s="121"/>
      <c r="C50" s="157"/>
      <c r="D50" s="157"/>
      <c r="E50" s="157"/>
      <c r="F50" s="157"/>
      <c r="G50" s="157"/>
      <c r="H50" s="158"/>
    </row>
  </sheetData>
  <mergeCells count="25">
    <mergeCell ref="C1:H1"/>
    <mergeCell ref="A36:B36"/>
    <mergeCell ref="A18:B18"/>
    <mergeCell ref="A20:B20"/>
    <mergeCell ref="A22:B22"/>
    <mergeCell ref="A24:B24"/>
    <mergeCell ref="A26:B26"/>
    <mergeCell ref="A1:B2"/>
    <mergeCell ref="A28:B28"/>
    <mergeCell ref="A30:B30"/>
    <mergeCell ref="A32:B32"/>
    <mergeCell ref="A34:B34"/>
    <mergeCell ref="A7:B7"/>
    <mergeCell ref="A10:B10"/>
    <mergeCell ref="A12:B12"/>
    <mergeCell ref="A14:B14"/>
    <mergeCell ref="A16:B16"/>
    <mergeCell ref="A3:B3"/>
    <mergeCell ref="A5:B5"/>
    <mergeCell ref="A47:B47"/>
    <mergeCell ref="A49:B49"/>
    <mergeCell ref="A38:B38"/>
    <mergeCell ref="A40:B40"/>
    <mergeCell ref="A42:B42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โครงการเรียงกลยุทธ์</vt:lpstr>
      <vt:lpstr>โครงการ</vt:lpstr>
      <vt:lpstr>งบแยกกลยุทธ์</vt:lpstr>
      <vt:lpstr>งบบุคลากร</vt:lpstr>
      <vt:lpstr>เป้าประสงค์ กลยุทธ์</vt:lpstr>
      <vt:lpstr>Plan&amp;Training</vt:lpstr>
      <vt:lpstr>HW</vt:lpstr>
      <vt:lpstr>Database</vt:lpstr>
      <vt:lpstr>SW</vt:lpstr>
      <vt:lpstr>TimeLine</vt:lpstr>
      <vt:lpstr>Product Timeline</vt:lpstr>
      <vt:lpstr>'เป้าประสงค์ กลยุทธ์'!_Hlk107392814</vt:lpstr>
      <vt:lpstr>'เป้าประสงค์ กลยุทธ์'!_Hlk107393052</vt:lpstr>
      <vt:lpstr>'เป้าประสงค์ กลยุทธ์'!_Hlk107393315</vt:lpstr>
      <vt:lpstr>'เป้าประสงค์ กลยุทธ์'!_Hlk107393509</vt:lpstr>
      <vt:lpstr>'เป้าประสงค์ กลยุทธ์'!_Hlk107393677</vt:lpstr>
      <vt:lpstr>'เป้าประสงค์ กลยุทธ์'!_Hlk107393913</vt:lpstr>
      <vt:lpstr>'เป้าประสงค์ กลยุทธ์'!_Hlk107394061</vt:lpstr>
      <vt:lpstr>'เป้าประสงค์ กลยุทธ์'!_Hlk107394464</vt:lpstr>
      <vt:lpstr>'เป้าประสงค์ กลยุทธ์'!_Hlk107395105</vt:lpstr>
      <vt:lpstr>'เป้าประสงค์ กลยุทธ์'!_Hlk107395206</vt:lpstr>
      <vt:lpstr>'เป้าประสงค์ กลยุทธ์'!_Hlk107395605</vt:lpstr>
      <vt:lpstr>'เป้าประสงค์ กลยุทธ์'!_Hlk107395688</vt:lpstr>
      <vt:lpstr>'เป้าประสงค์ กลยุทธ์'!_Hlk107395816</vt:lpstr>
      <vt:lpstr>'เป้าประสงค์ กลยุทธ์'!_Hlk107396042</vt:lpstr>
      <vt:lpstr>'เป้าประสงค์ กลยุทธ์'!_Hlk107396143</vt:lpstr>
      <vt:lpstr>'เป้าประสงค์ กลยุทธ์'!_Hlk107396229</vt:lpstr>
      <vt:lpstr>'เป้าประสงค์ กลยุทธ์'!_Hlk107396547</vt:lpstr>
      <vt:lpstr>'เป้าประสงค์ กลยุทธ์'!_Hlk107397050</vt:lpstr>
      <vt:lpstr>งบแยกกลยุทธ์!Print_Area</vt:lpstr>
      <vt:lpstr>TimeLine!Print_Titles</vt:lpstr>
      <vt:lpstr>โครงการ!Print_Titles</vt:lpstr>
      <vt:lpstr>โครงการเรียงกลยุทธ์!Print_Titles</vt:lpstr>
      <vt:lpstr>งบแยกกลยุทธ์!Print_Titles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DITITAL TECHNOLOGY</cp:lastModifiedBy>
  <cp:lastPrinted>2022-07-07T05:01:27Z</cp:lastPrinted>
  <dcterms:created xsi:type="dcterms:W3CDTF">2022-05-11T04:33:18Z</dcterms:created>
  <dcterms:modified xsi:type="dcterms:W3CDTF">2022-07-07T05:06:18Z</dcterms:modified>
</cp:coreProperties>
</file>