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tgrita-job\2557\Web IT\"/>
    </mc:Choice>
  </mc:AlternateContent>
  <bookViews>
    <workbookView xWindow="120" yWindow="30" windowWidth="18975" windowHeight="8640" activeTab="1"/>
  </bookViews>
  <sheets>
    <sheet name="2014" sheetId="1" r:id="rId1"/>
    <sheet name="บริหาร" sheetId="2" r:id="rId2"/>
    <sheet name="รองฯ" sheetId="3" r:id="rId3"/>
    <sheet name="บริหารงานทั่วไป" sheetId="4" r:id="rId4"/>
    <sheet name="สนอ." sheetId="5" r:id="rId5"/>
    <sheet name="coffee hour รองฯ" sheetId="7" r:id="rId6"/>
    <sheet name="ของที่ระลึก" sheetId="9" r:id="rId7"/>
    <sheet name="หัวหน้างานกองกลาง" sheetId="6" r:id="rId8"/>
    <sheet name="coffee สนอ." sheetId="8" r:id="rId9"/>
    <sheet name="Sheet1" sheetId="10" r:id="rId10"/>
  </sheets>
  <externalReferences>
    <externalReference r:id="rId11"/>
  </externalReferences>
  <definedNames>
    <definedName name="HEADDAYA3">[1]Calendar!$AA$42:$AG$47,[1]Calendar!$P$42:$V$47,[1]Calendar!$E$42:$K$47,[1]Calendar!$E$33:$K$38,[1]Calendar!$P$33:$V$38,[1]Calendar!$AA$33:$AG$38,[1]Calendar!$AA$24:$AG$29,[1]Calendar!$P$24:$V$28,[1]Calendar!$P$29:$V$29,[1]Calendar!$E$24:$K$29,[1]Calendar!$E$15:$K$20,[1]Calendar!$P$15:$V$20,[1]Calendar!$AA$15:$AG$20</definedName>
    <definedName name="HEADDAYA4">[1]Calendar!$E$15:$K$20,[1]Calendar!$P$15,[1]Calendar!$V$15,[1]Calendar!$P$15:$V$20,[1]Calendar!$AA$15:$AG$20,[1]Calendar!$E$24:$K$29,[1]Calendar!$P$24:$V$29,[1]Calendar!$AA$24:$AG$29,[1]Calendar!$E$33:$K$38,[1]Calendar!$P$33:$V$37,[1]Calendar!$P$33:$V$38,[1]Calendar!$AA$33:$AG$37,[1]Calendar!$AG$37,[1]Calendar!$AA$33:$AG$38,[1]Calendar!$E$42:$K$47,[1]Calendar!$P$42:$V$47,[1]Calendar!$AA$42:$AG$47</definedName>
    <definedName name="HEADWEEKA3">[1]Calendar!$E$14:$K$14,[1]Calendar!$P$14:$V$14,[1]Calendar!$AA$14:$AG$14,[1]Calendar!$E$23:$K$23,[1]Calendar!$P$23:$V$23,[1]Calendar!$AA$23:$AG$23,[1]Calendar!$E$32:$K$32,[1]Calendar!$P$32:$V$32,[1]Calendar!$AA$32:$AG$32,[1]Calendar!$E$41:$K$41,[1]Calendar!$P$41:$V$41,[1]Calendar!$AA$41:$AG$41</definedName>
    <definedName name="HEADWEEKA4">[1]Calendar!$E$14:$K$14,[1]Calendar!$P$14:$V$14,[1]Calendar!$AA$14:$AG$14,[1]Calendar!$AA$23:$AG$23,[1]Calendar!$P$23:$V$23,[1]Calendar!$E$23:$K$23,[1]Calendar!$AA$32:$AG$32,[1]Calendar!$P$32:$V$32,[1]Calendar!$E$32:$K$32,[1]Calendar!$AA$41:$AG$41,[1]Calendar!$P$41:$V$41,[1]Calendar!$E$41:$K$41</definedName>
  </definedNames>
  <calcPr calcId="152511"/>
</workbook>
</file>

<file path=xl/calcChain.xml><?xml version="1.0" encoding="utf-8"?>
<calcChain xmlns="http://schemas.openxmlformats.org/spreadsheetml/2006/main">
  <c r="B17" i="1" l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P11" i="1"/>
  <c r="B2" i="1"/>
  <c r="H3" i="1" s="1"/>
  <c r="L2" i="1" l="1"/>
  <c r="C3" i="1"/>
  <c r="E3" i="1"/>
  <c r="E16" i="1" s="1"/>
  <c r="G3" i="1"/>
  <c r="M2" i="1"/>
  <c r="B3" i="1"/>
  <c r="D3" i="1"/>
  <c r="F3" i="1"/>
  <c r="Q3" i="1" l="1"/>
  <c r="O3" i="1"/>
  <c r="M3" i="1"/>
  <c r="V2" i="1"/>
  <c r="R3" i="1"/>
  <c r="R16" i="1" s="1"/>
  <c r="L17" i="1" s="1"/>
  <c r="M17" i="1" s="1"/>
  <c r="N17" i="1" s="1"/>
  <c r="O17" i="1" s="1"/>
  <c r="P17" i="1" s="1"/>
  <c r="Q17" i="1" s="1"/>
  <c r="R17" i="1" s="1"/>
  <c r="L18" i="1" s="1"/>
  <c r="M18" i="1" s="1"/>
  <c r="N18" i="1" s="1"/>
  <c r="O18" i="1" s="1"/>
  <c r="P18" i="1" s="1"/>
  <c r="Q18" i="1" s="1"/>
  <c r="R18" i="1" s="1"/>
  <c r="L19" i="1" s="1"/>
  <c r="M19" i="1" s="1"/>
  <c r="N19" i="1" s="1"/>
  <c r="O19" i="1" s="1"/>
  <c r="P19" i="1" s="1"/>
  <c r="Q19" i="1" s="1"/>
  <c r="R19" i="1" s="1"/>
  <c r="L20" i="1" s="1"/>
  <c r="M20" i="1" s="1"/>
  <c r="N20" i="1" s="1"/>
  <c r="O20" i="1" s="1"/>
  <c r="P20" i="1" s="1"/>
  <c r="Q20" i="1" s="1"/>
  <c r="P3" i="1"/>
  <c r="N3" i="1"/>
  <c r="L3" i="1"/>
  <c r="AB3" i="1" l="1"/>
  <c r="AB16" i="1" s="1"/>
  <c r="V17" i="1" s="1"/>
  <c r="W17" i="1" s="1"/>
  <c r="X17" i="1" s="1"/>
  <c r="Y17" i="1" s="1"/>
  <c r="Z17" i="1" s="1"/>
  <c r="AA17" i="1" s="1"/>
  <c r="AB17" i="1" s="1"/>
  <c r="V18" i="1" s="1"/>
  <c r="W18" i="1" s="1"/>
  <c r="X18" i="1" s="1"/>
  <c r="Y18" i="1" s="1"/>
  <c r="Z18" i="1" s="1"/>
  <c r="AA18" i="1" s="1"/>
  <c r="AB18" i="1" s="1"/>
  <c r="V19" i="1" s="1"/>
  <c r="W19" i="1" s="1"/>
  <c r="X19" i="1" s="1"/>
  <c r="Y19" i="1" s="1"/>
  <c r="Z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Z3" i="1"/>
  <c r="X3" i="1"/>
  <c r="V3" i="1"/>
  <c r="C2" i="1"/>
  <c r="AA3" i="1"/>
  <c r="Y3" i="1"/>
  <c r="W3" i="1"/>
  <c r="G4" i="1" l="1"/>
  <c r="E4" i="1"/>
  <c r="C4" i="1"/>
  <c r="H4" i="1"/>
  <c r="F4" i="1"/>
  <c r="D4" i="1"/>
  <c r="D25" i="1" s="1"/>
  <c r="B4" i="1"/>
  <c r="N2" i="1"/>
  <c r="R4" i="1" l="1"/>
  <c r="P4" i="1"/>
  <c r="P25" i="1" s="1"/>
  <c r="N4" i="1"/>
  <c r="L4" i="1"/>
  <c r="Q4" i="1"/>
  <c r="O4" i="1"/>
  <c r="M4" i="1"/>
  <c r="W2" i="1"/>
  <c r="E25" i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Q25" i="1" l="1"/>
  <c r="R25" i="1" s="1"/>
  <c r="L26" i="1" s="1"/>
  <c r="M26" i="1" s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O29" i="1" s="1"/>
  <c r="P29" i="1" s="1"/>
  <c r="Q29" i="1" s="1"/>
  <c r="R29" i="1" s="1"/>
  <c r="AA4" i="1"/>
  <c r="Y4" i="1"/>
  <c r="W4" i="1"/>
  <c r="AB4" i="1"/>
  <c r="Z4" i="1"/>
  <c r="X4" i="1"/>
  <c r="V4" i="1"/>
  <c r="V25" i="1" s="1"/>
  <c r="D2" i="1"/>
  <c r="W25" i="1" l="1"/>
  <c r="X25" i="1" s="1"/>
  <c r="Y25" i="1" s="1"/>
  <c r="Z25" i="1" s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A27" i="1" s="1"/>
  <c r="AB27" i="1" s="1"/>
  <c r="V28" i="1" s="1"/>
  <c r="W28" i="1" s="1"/>
  <c r="X28" i="1" s="1"/>
  <c r="Y28" i="1" s="1"/>
  <c r="Z28" i="1" s="1"/>
  <c r="AA28" i="1" s="1"/>
  <c r="AB28" i="1" s="1"/>
  <c r="V29" i="1" s="1"/>
  <c r="W29" i="1" s="1"/>
  <c r="H5" i="1"/>
  <c r="F5" i="1"/>
  <c r="D5" i="1"/>
  <c r="D33" i="1" s="1"/>
  <c r="B5" i="1"/>
  <c r="O2" i="1"/>
  <c r="G5" i="1"/>
  <c r="E5" i="1"/>
  <c r="E33" i="1" s="1"/>
  <c r="C5" i="1"/>
  <c r="F33" i="1" l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Q5" i="1"/>
  <c r="Q33" i="1" s="1"/>
  <c r="O5" i="1"/>
  <c r="M5" i="1"/>
  <c r="X2" i="1"/>
  <c r="R5" i="1"/>
  <c r="R33" i="1" s="1"/>
  <c r="L34" i="1" s="1"/>
  <c r="M34" i="1" s="1"/>
  <c r="N34" i="1" s="1"/>
  <c r="O34" i="1" s="1"/>
  <c r="P34" i="1" s="1"/>
  <c r="Q34" i="1" s="1"/>
  <c r="R34" i="1" s="1"/>
  <c r="L35" i="1" s="1"/>
  <c r="M35" i="1" s="1"/>
  <c r="N35" i="1" s="1"/>
  <c r="O35" i="1" s="1"/>
  <c r="P35" i="1" s="1"/>
  <c r="Q35" i="1" s="1"/>
  <c r="R35" i="1" s="1"/>
  <c r="L36" i="1" s="1"/>
  <c r="M36" i="1" s="1"/>
  <c r="N36" i="1" s="1"/>
  <c r="O36" i="1" s="1"/>
  <c r="P36" i="1" s="1"/>
  <c r="Q36" i="1" s="1"/>
  <c r="R36" i="1" s="1"/>
  <c r="L37" i="1" s="1"/>
  <c r="M37" i="1" s="1"/>
  <c r="N37" i="1" s="1"/>
  <c r="O37" i="1" s="1"/>
  <c r="P37" i="1" s="1"/>
  <c r="Q37" i="1" s="1"/>
  <c r="R37" i="1" s="1"/>
  <c r="L38" i="1" s="1"/>
  <c r="P5" i="1"/>
  <c r="N5" i="1"/>
  <c r="L5" i="1"/>
  <c r="AB5" i="1" l="1"/>
  <c r="Z5" i="1"/>
  <c r="X5" i="1"/>
  <c r="V5" i="1"/>
  <c r="E2" i="1"/>
  <c r="AA5" i="1"/>
  <c r="Y5" i="1"/>
  <c r="W5" i="1"/>
  <c r="W33" i="1" s="1"/>
  <c r="G6" i="1" l="1"/>
  <c r="H6" i="1"/>
  <c r="E6" i="1"/>
  <c r="E42" i="1" s="1"/>
  <c r="C6" i="1"/>
  <c r="F6" i="1"/>
  <c r="D6" i="1"/>
  <c r="B6" i="1"/>
  <c r="P2" i="1"/>
  <c r="X33" i="1"/>
  <c r="Y33" i="1" s="1"/>
  <c r="Z33" i="1" s="1"/>
  <c r="AA33" i="1" s="1"/>
  <c r="AB33" i="1" s="1"/>
  <c r="V34" i="1" s="1"/>
  <c r="W34" i="1" s="1"/>
  <c r="X34" i="1" s="1"/>
  <c r="Y34" i="1" s="1"/>
  <c r="Z34" i="1" s="1"/>
  <c r="AA34" i="1" s="1"/>
  <c r="AB34" i="1" s="1"/>
  <c r="V35" i="1" s="1"/>
  <c r="W35" i="1" s="1"/>
  <c r="X35" i="1" s="1"/>
  <c r="Y35" i="1" s="1"/>
  <c r="Z35" i="1" s="1"/>
  <c r="AA35" i="1" s="1"/>
  <c r="AB35" i="1" s="1"/>
  <c r="V36" i="1" s="1"/>
  <c r="W36" i="1" s="1"/>
  <c r="X36" i="1" s="1"/>
  <c r="Y36" i="1" s="1"/>
  <c r="Z36" i="1" s="1"/>
  <c r="AA36" i="1" s="1"/>
  <c r="AB36" i="1" s="1"/>
  <c r="V37" i="1" s="1"/>
  <c r="W37" i="1" s="1"/>
  <c r="X37" i="1" s="1"/>
  <c r="F42" i="1" l="1"/>
  <c r="G42" i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45" i="1" s="1"/>
  <c r="C45" i="1" s="1"/>
  <c r="D45" i="1" s="1"/>
  <c r="E45" i="1" s="1"/>
  <c r="F45" i="1" s="1"/>
  <c r="G45" i="1" s="1"/>
  <c r="H45" i="1" s="1"/>
  <c r="B46" i="1" s="1"/>
  <c r="C46" i="1" s="1"/>
  <c r="D46" i="1" s="1"/>
  <c r="E46" i="1" s="1"/>
  <c r="F46" i="1" s="1"/>
  <c r="G46" i="1" s="1"/>
  <c r="R6" i="1"/>
  <c r="R42" i="1" s="1"/>
  <c r="L43" i="1" s="1"/>
  <c r="M43" i="1" s="1"/>
  <c r="N43" i="1" s="1"/>
  <c r="O43" i="1" s="1"/>
  <c r="P43" i="1" s="1"/>
  <c r="Q43" i="1" s="1"/>
  <c r="R43" i="1" s="1"/>
  <c r="L44" i="1" s="1"/>
  <c r="M44" i="1" s="1"/>
  <c r="N44" i="1" s="1"/>
  <c r="O44" i="1" s="1"/>
  <c r="P44" i="1" s="1"/>
  <c r="Q44" i="1" s="1"/>
  <c r="R44" i="1" s="1"/>
  <c r="L45" i="1" s="1"/>
  <c r="M45" i="1" s="1"/>
  <c r="N45" i="1" s="1"/>
  <c r="O45" i="1" s="1"/>
  <c r="P45" i="1" s="1"/>
  <c r="Q45" i="1" s="1"/>
  <c r="R45" i="1" s="1"/>
  <c r="L46" i="1" s="1"/>
  <c r="M46" i="1" s="1"/>
  <c r="N46" i="1" s="1"/>
  <c r="O46" i="1" s="1"/>
  <c r="P46" i="1" s="1"/>
  <c r="Q46" i="1" s="1"/>
  <c r="R46" i="1" s="1"/>
  <c r="L47" i="1" s="1"/>
  <c r="P6" i="1"/>
  <c r="N6" i="1"/>
  <c r="L6" i="1"/>
  <c r="O6" i="1"/>
  <c r="Q6" i="1"/>
  <c r="M6" i="1"/>
  <c r="Y2" i="1"/>
  <c r="AA6" i="1" l="1"/>
  <c r="Y6" i="1"/>
  <c r="W6" i="1"/>
  <c r="W42" i="1" s="1"/>
  <c r="Z6" i="1"/>
  <c r="V6" i="1"/>
  <c r="AB6" i="1"/>
  <c r="X6" i="1"/>
  <c r="X42" i="1" s="1"/>
  <c r="Y42" i="1" l="1"/>
  <c r="Z42" i="1" s="1"/>
  <c r="AA42" i="1" s="1"/>
  <c r="AB42" i="1" s="1"/>
  <c r="V43" i="1" s="1"/>
  <c r="W43" i="1" s="1"/>
  <c r="X43" i="1" s="1"/>
  <c r="Y43" i="1" s="1"/>
  <c r="Z43" i="1" s="1"/>
  <c r="AA43" i="1" s="1"/>
  <c r="AB43" i="1" s="1"/>
  <c r="V44" i="1" s="1"/>
  <c r="W44" i="1" s="1"/>
  <c r="X44" i="1" s="1"/>
  <c r="Y44" i="1" s="1"/>
  <c r="Z44" i="1" s="1"/>
  <c r="AA44" i="1" s="1"/>
  <c r="AB44" i="1" s="1"/>
  <c r="V45" i="1" s="1"/>
  <c r="W45" i="1" s="1"/>
  <c r="X45" i="1" s="1"/>
  <c r="Y45" i="1" s="1"/>
  <c r="Z45" i="1" s="1"/>
  <c r="AA45" i="1" s="1"/>
  <c r="AB45" i="1" s="1"/>
  <c r="V46" i="1" s="1"/>
  <c r="W46" i="1" s="1"/>
  <c r="X46" i="1" s="1"/>
  <c r="Y46" i="1" s="1"/>
</calcChain>
</file>

<file path=xl/sharedStrings.xml><?xml version="1.0" encoding="utf-8"?>
<sst xmlns="http://schemas.openxmlformats.org/spreadsheetml/2006/main" count="637" uniqueCount="170">
  <si>
    <t>Jan</t>
  </si>
  <si>
    <t>Apr</t>
  </si>
  <si>
    <t>Jul</t>
  </si>
  <si>
    <t>Oct</t>
  </si>
  <si>
    <t>Feb</t>
  </si>
  <si>
    <t>May</t>
  </si>
  <si>
    <t>Aug</t>
  </si>
  <si>
    <t>Nov</t>
  </si>
  <si>
    <t>Mar</t>
  </si>
  <si>
    <t>Jun</t>
  </si>
  <si>
    <t>Sep</t>
  </si>
  <si>
    <t>Dec</t>
  </si>
  <si>
    <t>Enter year for calendar:</t>
  </si>
  <si>
    <t>CHANGE THE YEAR HERE</t>
  </si>
  <si>
    <t>(1900  -  2078)</t>
  </si>
  <si>
    <t>CALENDAR FOR</t>
  </si>
  <si>
    <t>JANUARY</t>
  </si>
  <si>
    <t>มกราคม</t>
  </si>
  <si>
    <t>FEBRUARY</t>
  </si>
  <si>
    <t>กุมภาพันธ์</t>
  </si>
  <si>
    <t>MARCH</t>
  </si>
  <si>
    <t>มีนาคม</t>
  </si>
  <si>
    <t>SUN</t>
  </si>
  <si>
    <t>MON</t>
  </si>
  <si>
    <t>TUE</t>
  </si>
  <si>
    <t>WED</t>
  </si>
  <si>
    <t>THU</t>
  </si>
  <si>
    <t>FRI</t>
  </si>
  <si>
    <t>SAT</t>
  </si>
  <si>
    <t>APRIL</t>
  </si>
  <si>
    <t>เมษายน</t>
  </si>
  <si>
    <t>MAY</t>
  </si>
  <si>
    <t>พฤษภาคม</t>
  </si>
  <si>
    <t>JUNE</t>
  </si>
  <si>
    <t>มิถุนายน</t>
  </si>
  <si>
    <t>JULY</t>
  </si>
  <si>
    <t>กรกฎาคม</t>
  </si>
  <si>
    <t>AUGUST</t>
  </si>
  <si>
    <t>สิงหาคม</t>
  </si>
  <si>
    <t>SEPTEMBER</t>
  </si>
  <si>
    <t>กันยายน</t>
  </si>
  <si>
    <t>OCTOBER</t>
  </si>
  <si>
    <t>ตุลาคม</t>
  </si>
  <si>
    <t>NOVEMBER</t>
  </si>
  <si>
    <t>พฤศจิกายน</t>
  </si>
  <si>
    <t>DECEMBER</t>
  </si>
  <si>
    <t>ธันวาคม</t>
  </si>
  <si>
    <t>ปฏิทินการประชุมประจำปี 2557</t>
  </si>
  <si>
    <t>บริหารมหาวิทยาลัย</t>
  </si>
  <si>
    <t>กก.ประจำ สนอ.</t>
  </si>
  <si>
    <t>พุธ 2,4</t>
  </si>
  <si>
    <t>เวลา 09.30 น.</t>
  </si>
  <si>
    <t>ศุกร์ 1</t>
  </si>
  <si>
    <t>กก.ที่ประชุมรองฯ</t>
  </si>
  <si>
    <t>เวลา ๑๑.00 น.</t>
  </si>
  <si>
    <t>กก.บริหารงานทั่วไป</t>
  </si>
  <si>
    <t>สภามหาวิทยาลัย</t>
  </si>
  <si>
    <t>ศุกร์ 4  ทุก 2 เดือน</t>
  </si>
  <si>
    <t>ทุก 6 สัปดาห์ เวลา 10.00</t>
  </si>
  <si>
    <t>จันทร์ 4</t>
  </si>
  <si>
    <t>หัวหน้างานกองกลาง</t>
  </si>
  <si>
    <t>ศุกร์ที่ 3 ทุก 2 เดือน</t>
  </si>
  <si>
    <t>กก.ของที่ระลึก</t>
  </si>
  <si>
    <t>พฤ. ที่ 3 ทุก 3 เดือน</t>
  </si>
  <si>
    <t>ครั้งที่</t>
  </si>
  <si>
    <t>วัน</t>
  </si>
  <si>
    <t>ที่</t>
  </si>
  <si>
    <t>เดือน</t>
  </si>
  <si>
    <t>ปี</t>
  </si>
  <si>
    <t>เวลา</t>
  </si>
  <si>
    <t>หมายเหตุ</t>
  </si>
  <si>
    <t>พุธที่</t>
  </si>
  <si>
    <t>๐๙.๓๐ น.</t>
  </si>
  <si>
    <t>อังคารที่</t>
  </si>
  <si>
    <t>หมายเหตุ :</t>
  </si>
  <si>
    <t>๑. ประชุมทุกวันพุธที่ ๒ และ ๔ ของทุกเดือน   ณ ห้องประชุมสภามหาวิทยาลัย ชั้น ๕ สนอ.</t>
  </si>
  <si>
    <t>๒. สามารถเปลี่ยนแปลงได้ตามความเหมาะสม</t>
  </si>
  <si>
    <t>กำหนดการประชุมคณะกรรมการบริหารมหาวิทยาลัย ประจำปี ๒๕๕7</t>
  </si>
  <si>
    <t xml:space="preserve"> ๑/๒๕๕7</t>
  </si>
  <si>
    <t xml:space="preserve"> ๒/๒๕๕7</t>
  </si>
  <si>
    <t xml:space="preserve"> ๓/๒๕๕7</t>
  </si>
  <si>
    <t xml:space="preserve"> ๔/๒๕๕7</t>
  </si>
  <si>
    <t xml:space="preserve"> ๕/๒๕๕7</t>
  </si>
  <si>
    <t xml:space="preserve"> ๖/๒๕๕7</t>
  </si>
  <si>
    <t xml:space="preserve"> ๗/๒๕๕7</t>
  </si>
  <si>
    <t xml:space="preserve"> ๘/๒๕๕7</t>
  </si>
  <si>
    <t xml:space="preserve"> ๙/๒๕๕7</t>
  </si>
  <si>
    <t xml:space="preserve"> ๑๐/๒๕๕7</t>
  </si>
  <si>
    <t xml:space="preserve"> ๑๑/๒๕๕7</t>
  </si>
  <si>
    <t xml:space="preserve"> ๑๒/๒๕๕7</t>
  </si>
  <si>
    <t xml:space="preserve"> ๑๓/๒๕๕7</t>
  </si>
  <si>
    <t xml:space="preserve"> ๑๔/๒๕๕7</t>
  </si>
  <si>
    <t xml:space="preserve"> ๑๕/๒๕๕7</t>
  </si>
  <si>
    <t xml:space="preserve"> ๑๖/๒๕๕7</t>
  </si>
  <si>
    <t xml:space="preserve"> ๑๗/๒๕๕7</t>
  </si>
  <si>
    <t xml:space="preserve"> ๑๘/๒๕๕7</t>
  </si>
  <si>
    <t xml:space="preserve"> ๑๙/๒๕๕7</t>
  </si>
  <si>
    <t xml:space="preserve"> ๒๐/๒๕๕7</t>
  </si>
  <si>
    <t xml:space="preserve"> ๒๑/๒๕๕7</t>
  </si>
  <si>
    <t xml:space="preserve">  - วันที่ 10 เป็นวันรัฐธรรมนูญ</t>
  </si>
  <si>
    <t xml:space="preserve"> </t>
  </si>
  <si>
    <t>3. ในเดือนเมษายน และเดือนธันวาคม  ขอกำหนดประชุมเพียงครั้งเดียว</t>
  </si>
  <si>
    <r>
      <t xml:space="preserve">     (</t>
    </r>
    <r>
      <rPr>
        <sz val="14"/>
        <color rgb="FF0000FF"/>
        <rFont val="TH NiramitIT๙"/>
      </rPr>
      <t xml:space="preserve">เนื่องจากเดือนเมษายนมีวันหยุดติดต่อกันหลายวัน และในเดือนธันวาคมเป็นช่วงปลายปี </t>
    </r>
  </si>
  <si>
    <t xml:space="preserve">     หน่วยงานต่าง ๆ จะจัดกิจกรรมบ่อยครั้ง)</t>
  </si>
  <si>
    <t xml:space="preserve"> Coffee hour รองบริหาร</t>
  </si>
  <si>
    <t>ทุกวันจันทร์ 08.30 น.</t>
  </si>
  <si>
    <t>Coffee hour สนอ.</t>
  </si>
  <si>
    <t>กำหนดการประชุมรองอธิการบดี และผู้ช่วยอธิการบดี ประจำปี ๒๕๕7</t>
  </si>
  <si>
    <t>จันทร์ที่</t>
  </si>
  <si>
    <t>11.0๐ น.</t>
  </si>
  <si>
    <t>11.00 น.</t>
  </si>
  <si>
    <t>๑๑.00 น.</t>
  </si>
  <si>
    <t>กำหนดการประชุมคณะกรรมการบริหารงานทั่วไป ประจำปี ๒๕๕7</t>
  </si>
  <si>
    <t>ศุกร์ที่</t>
  </si>
  <si>
    <t>กำหนดการประชุมคณะกรรมการประจำสำนักงานอธิการบดี ประจำปี ๒๕๕7</t>
  </si>
  <si>
    <t>09.30 น.</t>
  </si>
  <si>
    <t>๑. ประชุมทุกวันศุกร์แรกของทุกเดือน ณ ห้องประชุมสภามหาวิทยาลัย ชั้น 5 อาคารสำนักงานอธิการบดี</t>
  </si>
  <si>
    <t>ห้องประชุมสภามหาวิทยาลัย ชั้น 5 อาคารสำนักงานอธิการบดี</t>
  </si>
  <si>
    <t>๑. ประชุมทุกวันศุกร์สุดท้ายของทุก 2 เดือน</t>
  </si>
  <si>
    <t xml:space="preserve">๑. ประชุมทุกวันจันทร์สุดท้ายของทุกเดือน   </t>
  </si>
  <si>
    <t>ห้องประชุมสำนักงาน 80 ปีแม่โจ้ ชั้น 1 อาคารสำนักงานอธิการบดี</t>
  </si>
  <si>
    <t>-</t>
  </si>
  <si>
    <t>ห้องประชุม 80 ปีแม่โจ้   ชั้น 1 อาคารสำนักงานอธิการบดี</t>
  </si>
  <si>
    <t>อ.  8</t>
  </si>
  <si>
    <t xml:space="preserve">๑. ประชุมทุกวันจันทร์  </t>
  </si>
  <si>
    <t>กำหนดการกิจกรรม Coffee Hour กับรองฯ บริหาร ประจำปี ๒๕๕7</t>
  </si>
  <si>
    <t>ห้องประชุม 80 ปี แม่โจ้     ชั้น 1 อาคารสำนักงานอธิการบดี</t>
  </si>
  <si>
    <t>กำหนดการกิจกรรม Coffee Hour สำนักงานอธิการบดี ประจำปี ๒๕๕7</t>
  </si>
  <si>
    <t>พฤ. ที่</t>
  </si>
  <si>
    <t>กำหนดการประชุมหัวหน้างาน กองกลาง ประจำปี ๒๕๕7</t>
  </si>
  <si>
    <t>กำหนดการประชุมกรรมการจัดทำของที่ระลึกฯ ประจำปี ๒๕๕7</t>
  </si>
  <si>
    <t>พฤหัสบดี</t>
  </si>
  <si>
    <t>๑. ประชุมทุกวันพฤหัสบดีที่ 3 ของทุก 3 เดือน</t>
  </si>
  <si>
    <t>เจ้าภาพ</t>
  </si>
  <si>
    <t>๑. ประชุมทุกวันพฤหัสบดี หรือ ศุกร์สุดท้ายของทุกเดือน  ณ ห้องประชุมสำนักงาน 80 ปี แม่โจ้</t>
  </si>
  <si>
    <t>กองกลาง</t>
  </si>
  <si>
    <t>กองกิจการนักศึกษา</t>
  </si>
  <si>
    <t>กองอาคารและสถานที่</t>
  </si>
  <si>
    <t>ศูนย์ศิลปวัฒนธรรม</t>
  </si>
  <si>
    <t>กองสวัสดิการ</t>
  </si>
  <si>
    <t>กองคลัง</t>
  </si>
  <si>
    <t>กองแผนงาน</t>
  </si>
  <si>
    <t>กองการเจ้าหน้าที่</t>
  </si>
  <si>
    <t>กองแนะแนวฯ</t>
  </si>
  <si>
    <t>ศูนย์เทคโนโลยีสารสนเทศ</t>
  </si>
  <si>
    <t>สำนักงานคุณภาพฯ</t>
  </si>
  <si>
    <t>กองวิเทศสัมพันธ์/ตรวจสอบ</t>
  </si>
  <si>
    <t>วัน เดือน ปี</t>
  </si>
  <si>
    <t>หน่วยงานที่รับผิดชอบ</t>
  </si>
  <si>
    <t>สถานที่</t>
  </si>
  <si>
    <t>ศุกร์ที่ 25 ตุลาคม 2556</t>
  </si>
  <si>
    <t>08.30 น.</t>
  </si>
  <si>
    <t>อาคาร</t>
  </si>
  <si>
    <t>แผ่พืชน์</t>
  </si>
  <si>
    <t>ศุกร์ที่ 29 พฤศจิกายน 2556</t>
  </si>
  <si>
    <t>กองวิเทศสัมพันธ์ , ตรวจสอบภายใน</t>
  </si>
  <si>
    <t>ศุกร์ที่ 27 ธันวาคม 2556</t>
  </si>
  <si>
    <t>ศุกร์ที่ 31 มกราคม 2557</t>
  </si>
  <si>
    <t>ศุกร์ที่ 28 กุมภาพันธ์ 2557</t>
  </si>
  <si>
    <t>ศุกร์ที่ 28 มีนาคม 2557</t>
  </si>
  <si>
    <t>ศุกร์ที่ 25 เมษายน 2557</t>
  </si>
  <si>
    <t>ศุกร์ที่ 30 พฤษภาคม 2557</t>
  </si>
  <si>
    <t>ศุกร์ที่ 27 มิถุนายน 2557</t>
  </si>
  <si>
    <t>กองการเจ้าที่</t>
  </si>
  <si>
    <t xml:space="preserve">ศุกร์ที่ 25 กรกฎาคม 2557 </t>
  </si>
  <si>
    <t>กองแนะแนว สหกิจศึกษาและศิษย์เก่าสัมพันธ์</t>
  </si>
  <si>
    <t>ศุกร์ที่ 29 สิงหาคม 2557</t>
  </si>
  <si>
    <t>ศุกร์ที่ 26 กันยายน 2557</t>
  </si>
  <si>
    <t>สำนักงานคุณภาพและมาตรฐานการศึกษา</t>
  </si>
  <si>
    <t>กำหนดกิจกรรมสร้างสุขในวันศุกร์สิ้นเดือน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</si>
</sst>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7" x14ac:knownFonts="1"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b/>
      <sz val="10"/>
      <name val="TH NiramitIT๙"/>
    </font>
    <font>
      <b/>
      <sz val="8"/>
      <name val="TH NiramitIT๙"/>
    </font>
    <font>
      <b/>
      <sz val="9.5"/>
      <name val="TH NiramitIT๙"/>
    </font>
    <font>
      <b/>
      <sz val="18"/>
      <name val="TH NiramitIT๙"/>
    </font>
    <font>
      <b/>
      <sz val="16"/>
      <name val="TH NiramitIT๙"/>
    </font>
    <font>
      <b/>
      <sz val="16"/>
      <color indexed="14"/>
      <name val="TH NiramitIT๙"/>
    </font>
    <font>
      <b/>
      <sz val="16"/>
      <color indexed="12"/>
      <name val="TH NiramitIT๙"/>
    </font>
    <font>
      <b/>
      <sz val="16"/>
      <color indexed="10"/>
      <name val="TH NiramitIT๙"/>
    </font>
    <font>
      <sz val="10"/>
      <name val="TH NiramitIT๙"/>
    </font>
    <font>
      <b/>
      <sz val="12"/>
      <color indexed="14"/>
      <name val="TH NiramitIT๙"/>
    </font>
    <font>
      <b/>
      <sz val="9"/>
      <color indexed="14"/>
      <name val="TH NiramitIT๙"/>
    </font>
    <font>
      <b/>
      <sz val="8"/>
      <color indexed="9"/>
      <name val="TH NiramitIT๙"/>
    </font>
    <font>
      <b/>
      <sz val="16"/>
      <color indexed="17"/>
      <name val="TH NiramitIT๙"/>
    </font>
    <font>
      <b/>
      <sz val="12"/>
      <name val="TH NiramitIT๙"/>
    </font>
    <font>
      <b/>
      <sz val="12"/>
      <color indexed="9"/>
      <name val="TH NiramitIT๙"/>
    </font>
    <font>
      <b/>
      <sz val="16"/>
      <color theme="0"/>
      <name val="TH NiramitIT๙"/>
    </font>
    <font>
      <b/>
      <sz val="16"/>
      <color rgb="FFFF0000"/>
      <name val="TH NiramitIT๙"/>
    </font>
    <font>
      <b/>
      <sz val="16"/>
      <color rgb="FF7030A0"/>
      <name val="TH NiramitIT๙"/>
    </font>
    <font>
      <sz val="10"/>
      <name val="TH Niramit AS"/>
    </font>
    <font>
      <sz val="12"/>
      <name val="TH Niramit AS"/>
    </font>
    <font>
      <sz val="12"/>
      <name val="TH NiramitIT๙"/>
    </font>
    <font>
      <sz val="12"/>
      <color indexed="14"/>
      <name val="TH NiramitIT๙"/>
    </font>
    <font>
      <sz val="11"/>
      <name val="TH NiramitIT๙"/>
    </font>
    <font>
      <sz val="12"/>
      <color indexed="12"/>
      <name val="TH NiramitIT๙"/>
    </font>
    <font>
      <sz val="12"/>
      <color indexed="16"/>
      <name val="TH NiramitIT๙"/>
    </font>
    <font>
      <sz val="12"/>
      <color indexed="46"/>
      <name val="TH NiramitIT๙"/>
    </font>
    <font>
      <sz val="12"/>
      <color indexed="10"/>
      <name val="TH NiramitIT๙"/>
    </font>
    <font>
      <sz val="11"/>
      <color theme="1"/>
      <name val="Tahoma"/>
      <family val="2"/>
      <charset val="222"/>
      <scheme val="minor"/>
    </font>
    <font>
      <sz val="15"/>
      <name val="TH NiramitIT๙"/>
    </font>
    <font>
      <b/>
      <sz val="15"/>
      <color indexed="12"/>
      <name val="TH NiramitIT๙"/>
    </font>
    <font>
      <b/>
      <sz val="15"/>
      <name val="TH NiramitIT๙"/>
    </font>
    <font>
      <b/>
      <sz val="15"/>
      <color indexed="10"/>
      <name val="TH NiramitIT๙"/>
    </font>
    <font>
      <b/>
      <sz val="13"/>
      <color rgb="FFFF0000"/>
      <name val="TH NiramitIT๙"/>
    </font>
    <font>
      <b/>
      <sz val="15"/>
      <color rgb="FF0000FF"/>
      <name val="TH NiramitIT๙"/>
    </font>
    <font>
      <sz val="14"/>
      <color indexed="10"/>
      <name val="TH NiramitIT๙"/>
    </font>
    <font>
      <sz val="14"/>
      <color indexed="12"/>
      <name val="TH NiramitIT๙"/>
    </font>
    <font>
      <sz val="14"/>
      <name val="TH NiramitIT๙"/>
    </font>
    <font>
      <sz val="14"/>
      <color rgb="FF0000FF"/>
      <name val="TH NiramitIT๙"/>
    </font>
    <font>
      <sz val="13"/>
      <name val="TH Niramit AS"/>
    </font>
    <font>
      <b/>
      <sz val="15"/>
      <color theme="0"/>
      <name val="TH NiramitIT๙"/>
    </font>
    <font>
      <b/>
      <sz val="15"/>
      <color rgb="FF800000"/>
      <name val="TH NiramitIT๙"/>
    </font>
    <font>
      <b/>
      <sz val="16"/>
      <color rgb="FF0000FF"/>
      <name val="TH NiramitIT๙"/>
    </font>
    <font>
      <b/>
      <sz val="18"/>
      <color rgb="FF0000FF"/>
      <name val="TH NiramitIT๙"/>
    </font>
    <font>
      <b/>
      <sz val="18"/>
      <color rgb="FF7030A0"/>
      <name val="TH NiramitIT๙"/>
    </font>
    <font>
      <b/>
      <sz val="15"/>
      <color rgb="FF7030A0"/>
      <name val="TH NiramitIT๙"/>
    </font>
    <font>
      <b/>
      <sz val="14"/>
      <name val="TH NiramitIT๙"/>
    </font>
    <font>
      <b/>
      <sz val="15"/>
      <color rgb="FF006600"/>
      <name val="TH NiramitIT๙"/>
    </font>
    <font>
      <b/>
      <sz val="18"/>
      <color rgb="FF006600"/>
      <name val="TH NiramitIT๙"/>
    </font>
    <font>
      <b/>
      <sz val="16"/>
      <color rgb="FF006600"/>
      <name val="TH NiramitIT๙"/>
    </font>
    <font>
      <b/>
      <sz val="13"/>
      <color rgb="FF006600"/>
      <name val="TH NiramitIT๙"/>
    </font>
    <font>
      <b/>
      <sz val="18"/>
      <color rgb="FF800000"/>
      <name val="TH NiramitIT๙"/>
    </font>
    <font>
      <b/>
      <sz val="18"/>
      <color theme="9" tint="-0.499984740745262"/>
      <name val="TH NiramitIT๙"/>
    </font>
    <font>
      <b/>
      <sz val="16"/>
      <color theme="9" tint="-0.499984740745262"/>
      <name val="TH NiramitIT๙"/>
    </font>
    <font>
      <b/>
      <sz val="15"/>
      <color theme="9" tint="-0.499984740745262"/>
      <name val="TH NiramitIT๙"/>
    </font>
    <font>
      <b/>
      <sz val="18"/>
      <color rgb="FFD60093"/>
      <name val="TH NiramitIT๙"/>
    </font>
    <font>
      <sz val="15"/>
      <color rgb="FFD60093"/>
      <name val="TH NiramitIT๙"/>
    </font>
    <font>
      <b/>
      <sz val="15"/>
      <color rgb="FFD60093"/>
      <name val="TH NiramitIT๙"/>
    </font>
    <font>
      <b/>
      <sz val="16"/>
      <color rgb="FFD60093"/>
      <name val="TH NiramitIT๙"/>
    </font>
    <font>
      <b/>
      <sz val="16"/>
      <color theme="8" tint="-0.249977111117893"/>
      <name val="TH NiramitIT๙"/>
    </font>
    <font>
      <b/>
      <sz val="15"/>
      <color theme="8" tint="-0.249977111117893"/>
      <name val="TH NiramitIT๙"/>
    </font>
    <font>
      <b/>
      <sz val="12"/>
      <color theme="1"/>
      <name val="TH NiramitIT๙"/>
    </font>
    <font>
      <b/>
      <sz val="15"/>
      <color theme="1"/>
      <name val="TH NiramitIT๙"/>
    </font>
    <font>
      <sz val="15"/>
      <color theme="1"/>
      <name val="TH NiramitIT๙"/>
    </font>
    <font>
      <b/>
      <sz val="10"/>
      <color theme="1"/>
      <name val="TH NiramitIT๙"/>
    </font>
    <font>
      <b/>
      <sz val="16"/>
      <color rgb="FF800000"/>
      <name val="TH NiramitIT๙"/>
    </font>
  </fonts>
  <fills count="24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11D22"/>
        <bgColor indexed="64"/>
      </patternFill>
    </fill>
    <fill>
      <patternFill patternType="solid">
        <fgColor rgb="FF29832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/>
      <diagonal/>
    </border>
    <border>
      <left/>
      <right/>
      <top/>
      <bottom style="hair">
        <color indexed="22"/>
      </bottom>
      <diagonal/>
    </border>
    <border>
      <left/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9" fillId="0" borderId="0" applyFont="0" applyFill="0" applyBorder="0" applyAlignment="0" applyProtection="0"/>
  </cellStyleXfs>
  <cellXfs count="392">
    <xf numFmtId="0" fontId="0" fillId="0" borderId="0" xfId="0"/>
    <xf numFmtId="0" fontId="2" fillId="0" borderId="2" xfId="1" applyFont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5" xfId="1" applyNumberFormat="1" applyFont="1" applyBorder="1" applyAlignment="1" applyProtection="1">
      <alignment horizontal="center" vertical="center"/>
      <protection hidden="1"/>
    </xf>
    <xf numFmtId="14" fontId="2" fillId="0" borderId="5" xfId="1" applyNumberFormat="1" applyFont="1" applyBorder="1" applyAlignment="1" applyProtection="1">
      <alignment horizontal="right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0" fontId="2" fillId="0" borderId="6" xfId="1" applyFont="1" applyBorder="1" applyAlignment="1" applyProtection="1">
      <alignment horizontal="center" vertical="center"/>
      <protection hidden="1"/>
    </xf>
    <xf numFmtId="0" fontId="2" fillId="0" borderId="7" xfId="1" applyFont="1" applyFill="1" applyBorder="1" applyAlignment="1" applyProtection="1">
      <alignment horizontal="center" vertical="center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center" vertical="center"/>
      <protection hidden="1"/>
    </xf>
    <xf numFmtId="14" fontId="2" fillId="0" borderId="0" xfId="1" applyNumberFormat="1" applyFont="1" applyAlignment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Alignment="1" applyProtection="1">
      <alignment horizontal="left" vertical="center"/>
    </xf>
    <xf numFmtId="0" fontId="4" fillId="0" borderId="0" xfId="1" quotePrefix="1" applyFont="1" applyAlignment="1" applyProtection="1">
      <alignment horizontal="left" vertical="center"/>
      <protection hidden="1"/>
    </xf>
    <xf numFmtId="0" fontId="2" fillId="0" borderId="0" xfId="1" applyFont="1" applyAlignment="1" applyProtection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quotePrefix="1" applyFont="1" applyAlignment="1" applyProtection="1">
      <alignment vertical="center"/>
    </xf>
    <xf numFmtId="0" fontId="2" fillId="0" borderId="0" xfId="1" applyFont="1" applyAlignment="1" applyProtection="1">
      <alignment horizontal="centerContinuous" vertical="top"/>
      <protection hidden="1"/>
    </xf>
    <xf numFmtId="0" fontId="2" fillId="0" borderId="0" xfId="1" applyFont="1" applyAlignment="1" applyProtection="1">
      <alignment horizontal="centerContinuous" vertical="top"/>
    </xf>
    <xf numFmtId="0" fontId="2" fillId="0" borderId="0" xfId="1" applyFont="1" applyAlignment="1" applyProtection="1">
      <alignment horizontal="centerContinuous" vertical="center"/>
    </xf>
    <xf numFmtId="0" fontId="2" fillId="0" borderId="0" xfId="1" applyFont="1" applyFill="1" applyAlignment="1" applyProtection="1">
      <alignment horizontal="centerContinuous" vertical="center"/>
    </xf>
    <xf numFmtId="0" fontId="2" fillId="0" borderId="8" xfId="1" quotePrefix="1" applyFont="1" applyFill="1" applyBorder="1" applyAlignment="1" applyProtection="1">
      <alignment horizontal="left" vertical="center"/>
      <protection hidden="1"/>
    </xf>
    <xf numFmtId="0" fontId="2" fillId="0" borderId="8" xfId="1" applyFont="1" applyFill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0" fontId="2" fillId="0" borderId="0" xfId="1" quotePrefix="1" applyFont="1" applyFill="1" applyBorder="1" applyAlignment="1" applyProtection="1">
      <alignment horizontal="left" vertical="center"/>
      <protection hidden="1"/>
    </xf>
    <xf numFmtId="0" fontId="2" fillId="0" borderId="0" xfId="1" applyFont="1" applyBorder="1" applyAlignment="1" applyProtection="1">
      <alignment horizontal="center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7" fillId="5" borderId="0" xfId="1" applyFont="1" applyFill="1" applyBorder="1" applyAlignment="1" applyProtection="1">
      <alignment vertical="center"/>
      <protection hidden="1"/>
    </xf>
    <xf numFmtId="0" fontId="7" fillId="5" borderId="0" xfId="1" applyFont="1" applyFill="1" applyBorder="1" applyAlignment="1" applyProtection="1">
      <alignment horizontal="right" vertical="center"/>
      <protection hidden="1"/>
    </xf>
    <xf numFmtId="0" fontId="7" fillId="5" borderId="0" xfId="1" applyFont="1" applyFill="1" applyBorder="1" applyAlignment="1" applyProtection="1">
      <alignment horizontal="center" vertical="center"/>
      <protection hidden="1"/>
    </xf>
    <xf numFmtId="0" fontId="8" fillId="5" borderId="0" xfId="1" applyFont="1" applyFill="1" applyBorder="1" applyAlignment="1" applyProtection="1">
      <alignment vertical="center"/>
      <protection hidden="1"/>
    </xf>
    <xf numFmtId="0" fontId="8" fillId="5" borderId="0" xfId="1" applyFont="1" applyFill="1" applyBorder="1" applyAlignment="1" applyProtection="1">
      <alignment horizontal="right" vertical="center"/>
      <protection hidden="1"/>
    </xf>
    <xf numFmtId="0" fontId="8" fillId="5" borderId="0" xfId="1" applyFont="1" applyFill="1" applyBorder="1" applyAlignment="1" applyProtection="1">
      <alignment horizontal="center" vertical="center"/>
      <protection hidden="1"/>
    </xf>
    <xf numFmtId="0" fontId="9" fillId="5" borderId="0" xfId="1" applyFont="1" applyFill="1" applyBorder="1" applyAlignment="1" applyProtection="1">
      <alignment vertical="center"/>
      <protection hidden="1"/>
    </xf>
    <xf numFmtId="0" fontId="9" fillId="5" borderId="0" xfId="1" applyFont="1" applyFill="1" applyBorder="1" applyAlignment="1" applyProtection="1">
      <alignment horizontal="right" vertical="center"/>
      <protection hidden="1"/>
    </xf>
    <xf numFmtId="0" fontId="9" fillId="5" borderId="0" xfId="1" applyFont="1" applyFill="1" applyBorder="1" applyAlignment="1" applyProtection="1">
      <alignment horizontal="center" vertical="center"/>
      <protection hidden="1"/>
    </xf>
    <xf numFmtId="0" fontId="10" fillId="5" borderId="0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6" borderId="10" xfId="1" applyFont="1" applyFill="1" applyBorder="1" applyAlignment="1" applyProtection="1">
      <alignment horizontal="center" vertical="center"/>
      <protection hidden="1"/>
    </xf>
    <xf numFmtId="0" fontId="12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Border="1" applyAlignment="1" applyProtection="1">
      <alignment horizontal="center" vertical="center"/>
      <protection hidden="1"/>
    </xf>
    <xf numFmtId="0" fontId="12" fillId="6" borderId="10" xfId="1" applyFont="1" applyFill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>
      <alignment horizontal="center" vertical="center"/>
    </xf>
    <xf numFmtId="0" fontId="14" fillId="5" borderId="0" xfId="1" applyFont="1" applyFill="1" applyBorder="1" applyAlignment="1" applyProtection="1">
      <alignment vertical="center"/>
      <protection hidden="1"/>
    </xf>
    <xf numFmtId="0" fontId="14" fillId="5" borderId="0" xfId="1" applyFont="1" applyFill="1" applyBorder="1" applyAlignment="1" applyProtection="1">
      <alignment horizontal="right" vertical="center"/>
      <protection hidden="1"/>
    </xf>
    <xf numFmtId="0" fontId="14" fillId="5" borderId="0" xfId="1" applyFont="1" applyFill="1" applyBorder="1" applyAlignment="1" applyProtection="1">
      <alignment horizontal="center" vertical="center"/>
      <protection hidden="1"/>
    </xf>
    <xf numFmtId="0" fontId="15" fillId="0" borderId="0" xfId="1" applyFont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0" fontId="16" fillId="0" borderId="0" xfId="1" applyFont="1" applyBorder="1" applyAlignment="1" applyProtection="1">
      <alignment horizontal="center" vertical="center"/>
      <protection hidden="1"/>
    </xf>
    <xf numFmtId="0" fontId="15" fillId="0" borderId="0" xfId="1" applyFont="1" applyAlignment="1">
      <alignment horizontal="center" vertical="center"/>
    </xf>
    <xf numFmtId="17" fontId="7" fillId="5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1" fillId="6" borderId="12" xfId="1" applyFont="1" applyFill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6" fillId="7" borderId="1" xfId="1" applyFont="1" applyFill="1" applyBorder="1" applyAlignment="1" applyProtection="1">
      <alignment horizontal="center" vertical="center"/>
      <protection hidden="1"/>
    </xf>
    <xf numFmtId="0" fontId="11" fillId="6" borderId="13" xfId="1" applyFont="1" applyFill="1" applyBorder="1" applyAlignment="1" applyProtection="1">
      <alignment horizontal="center" vertical="center"/>
      <protection hidden="1"/>
    </xf>
    <xf numFmtId="0" fontId="9" fillId="0" borderId="14" xfId="1" applyFont="1" applyBorder="1" applyAlignment="1" applyProtection="1">
      <alignment horizontal="center" vertical="center"/>
      <protection hidden="1"/>
    </xf>
    <xf numFmtId="0" fontId="9" fillId="0" borderId="15" xfId="1" applyFont="1" applyBorder="1" applyAlignment="1" applyProtection="1">
      <alignment horizontal="center" vertical="center"/>
      <protection hidden="1"/>
    </xf>
    <xf numFmtId="0" fontId="9" fillId="7" borderId="14" xfId="1" applyFont="1" applyFill="1" applyBorder="1" applyAlignment="1" applyProtection="1">
      <alignment horizontal="center" vertical="center"/>
      <protection hidden="1"/>
    </xf>
    <xf numFmtId="0" fontId="9" fillId="7" borderId="16" xfId="1" applyFont="1" applyFill="1" applyBorder="1" applyAlignment="1" applyProtection="1">
      <alignment horizontal="center"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6" fillId="0" borderId="17" xfId="1" applyFont="1" applyFill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12" fillId="6" borderId="12" xfId="1" applyFont="1" applyFill="1" applyBorder="1" applyAlignment="1" applyProtection="1">
      <alignment horizontal="center" vertical="center"/>
      <protection hidden="1"/>
    </xf>
    <xf numFmtId="0" fontId="12" fillId="6" borderId="13" xfId="1" applyFont="1" applyFill="1" applyBorder="1" applyAlignment="1" applyProtection="1">
      <alignment horizontal="center" vertical="center"/>
      <protection hidden="1"/>
    </xf>
    <xf numFmtId="0" fontId="17" fillId="9" borderId="14" xfId="1" applyFont="1" applyFill="1" applyBorder="1" applyAlignment="1" applyProtection="1">
      <alignment horizontal="center" vertical="center"/>
      <protection hidden="1"/>
    </xf>
    <xf numFmtId="0" fontId="18" fillId="0" borderId="1" xfId="1" applyFont="1" applyBorder="1" applyAlignment="1" applyProtection="1">
      <alignment horizontal="center" vertical="center"/>
      <protection hidden="1"/>
    </xf>
    <xf numFmtId="0" fontId="18" fillId="0" borderId="1" xfId="1" applyFont="1" applyFill="1" applyBorder="1" applyAlignment="1" applyProtection="1">
      <alignment horizontal="center" vertical="center"/>
      <protection hidden="1"/>
    </xf>
    <xf numFmtId="0" fontId="18" fillId="7" borderId="1" xfId="1" applyFont="1" applyFill="1" applyBorder="1" applyAlignment="1" applyProtection="1">
      <alignment horizontal="center" vertical="center"/>
      <protection hidden="1"/>
    </xf>
    <xf numFmtId="0" fontId="20" fillId="5" borderId="0" xfId="1" applyFont="1" applyFill="1" applyAlignment="1">
      <alignment horizontal="center" vertical="center"/>
    </xf>
    <xf numFmtId="0" fontId="21" fillId="5" borderId="0" xfId="1" applyFont="1" applyFill="1" applyAlignment="1">
      <alignment horizontal="center" vertical="center"/>
    </xf>
    <xf numFmtId="0" fontId="22" fillId="10" borderId="11" xfId="1" applyFont="1" applyFill="1" applyBorder="1" applyAlignment="1">
      <alignment horizontal="center" vertical="center"/>
    </xf>
    <xf numFmtId="0" fontId="22" fillId="5" borderId="0" xfId="1" applyFont="1" applyFill="1" applyAlignment="1">
      <alignment horizontal="left" vertical="center"/>
    </xf>
    <xf numFmtId="0" fontId="22" fillId="5" borderId="0" xfId="1" applyFont="1" applyFill="1" applyAlignment="1">
      <alignment horizontal="center" vertical="center"/>
    </xf>
    <xf numFmtId="0" fontId="23" fillId="11" borderId="11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0" fillId="5" borderId="0" xfId="1" applyFont="1" applyFill="1" applyBorder="1" applyAlignment="1">
      <alignment horizontal="center" vertical="center"/>
    </xf>
    <xf numFmtId="0" fontId="24" fillId="5" borderId="0" xfId="1" applyFont="1" applyFill="1" applyAlignment="1">
      <alignment horizontal="center" vertical="center"/>
    </xf>
    <xf numFmtId="0" fontId="25" fillId="5" borderId="0" xfId="1" applyFont="1" applyFill="1" applyBorder="1" applyAlignment="1">
      <alignment horizontal="center" vertical="center"/>
    </xf>
    <xf numFmtId="0" fontId="26" fillId="5" borderId="0" xfId="1" applyFont="1" applyFill="1" applyAlignment="1">
      <alignment horizontal="left" vertical="center"/>
    </xf>
    <xf numFmtId="0" fontId="27" fillId="12" borderId="11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1" fillId="13" borderId="11" xfId="1" applyFont="1" applyFill="1" applyBorder="1" applyAlignment="1">
      <alignment horizontal="center" vertical="center"/>
    </xf>
    <xf numFmtId="0" fontId="21" fillId="5" borderId="0" xfId="1" applyFont="1" applyFill="1" applyAlignment="1">
      <alignment horizontal="left" vertical="center"/>
    </xf>
    <xf numFmtId="0" fontId="28" fillId="5" borderId="0" xfId="1" applyFont="1" applyFill="1" applyBorder="1" applyAlignment="1" applyProtection="1">
      <alignment horizontal="center" vertical="center"/>
      <protection hidden="1"/>
    </xf>
    <xf numFmtId="0" fontId="27" fillId="14" borderId="11" xfId="1" applyFont="1" applyFill="1" applyBorder="1" applyAlignment="1">
      <alignment horizontal="center" vertical="center"/>
    </xf>
    <xf numFmtId="0" fontId="22" fillId="8" borderId="11" xfId="1" applyFont="1" applyFill="1" applyBorder="1" applyAlignment="1" applyProtection="1">
      <alignment horizontal="left" vertical="center"/>
      <protection hidden="1"/>
    </xf>
    <xf numFmtId="0" fontId="22" fillId="5" borderId="0" xfId="1" applyFont="1" applyFill="1" applyBorder="1" applyAlignment="1" applyProtection="1">
      <alignment vertical="center"/>
      <protection hidden="1"/>
    </xf>
    <xf numFmtId="0" fontId="20" fillId="5" borderId="0" xfId="1" applyFont="1" applyFill="1" applyAlignment="1">
      <alignment horizontal="left" vertical="center"/>
    </xf>
    <xf numFmtId="0" fontId="22" fillId="5" borderId="0" xfId="1" applyFont="1" applyFill="1" applyBorder="1" applyAlignment="1" applyProtection="1">
      <alignment horizontal="left" vertical="center"/>
      <protection hidden="1"/>
    </xf>
    <xf numFmtId="0" fontId="15" fillId="5" borderId="0" xfId="1" applyFont="1" applyFill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7" fillId="15" borderId="1" xfId="1" applyFont="1" applyFill="1" applyBorder="1" applyAlignment="1" applyProtection="1">
      <alignment horizontal="center" vertical="center"/>
      <protection hidden="1"/>
    </xf>
    <xf numFmtId="0" fontId="17" fillId="15" borderId="17" xfId="1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17" fillId="16" borderId="1" xfId="1" applyFont="1" applyFill="1" applyBorder="1" applyAlignment="1" applyProtection="1">
      <alignment horizontal="center" vertical="center"/>
      <protection hidden="1"/>
    </xf>
    <xf numFmtId="0" fontId="6" fillId="17" borderId="1" xfId="1" applyFont="1" applyFill="1" applyBorder="1" applyAlignment="1" applyProtection="1">
      <alignment horizontal="center" vertical="center"/>
      <protection hidden="1"/>
    </xf>
    <xf numFmtId="0" fontId="6" fillId="17" borderId="17" xfId="1" applyFont="1" applyFill="1" applyBorder="1" applyAlignment="1" applyProtection="1">
      <alignment horizontal="center" vertical="center"/>
      <protection hidden="1"/>
    </xf>
    <xf numFmtId="0" fontId="17" fillId="14" borderId="1" xfId="1" applyFont="1" applyFill="1" applyBorder="1" applyAlignment="1" applyProtection="1">
      <alignment horizontal="center" vertical="center"/>
      <protection hidden="1"/>
    </xf>
    <xf numFmtId="0" fontId="17" fillId="14" borderId="17" xfId="1" applyFont="1" applyFill="1" applyBorder="1" applyAlignment="1" applyProtection="1">
      <alignment horizontal="center" vertical="center"/>
      <protection hidden="1"/>
    </xf>
    <xf numFmtId="0" fontId="19" fillId="18" borderId="15" xfId="1" applyFont="1" applyFill="1" applyBorder="1" applyAlignment="1" applyProtection="1">
      <alignment horizontal="center" vertical="center"/>
      <protection hidden="1"/>
    </xf>
    <xf numFmtId="0" fontId="9" fillId="18" borderId="18" xfId="1" applyFont="1" applyFill="1" applyBorder="1" applyAlignment="1" applyProtection="1">
      <alignment horizontal="center" vertical="center"/>
      <protection hidden="1"/>
    </xf>
    <xf numFmtId="0" fontId="9" fillId="18" borderId="15" xfId="1" applyFont="1" applyFill="1" applyBorder="1" applyAlignment="1" applyProtection="1">
      <alignment horizontal="center" vertical="center"/>
      <protection hidden="1"/>
    </xf>
    <xf numFmtId="0" fontId="9" fillId="18" borderId="14" xfId="1" applyFont="1" applyFill="1" applyBorder="1" applyAlignment="1" applyProtection="1">
      <alignment horizontal="center" vertical="center"/>
      <protection hidden="1"/>
    </xf>
    <xf numFmtId="0" fontId="17" fillId="18" borderId="14" xfId="1" applyFont="1" applyFill="1" applyBorder="1" applyAlignment="1" applyProtection="1">
      <alignment horizontal="center" vertical="center"/>
      <protection hidden="1"/>
    </xf>
    <xf numFmtId="0" fontId="9" fillId="18" borderId="16" xfId="1" applyFont="1" applyFill="1" applyBorder="1" applyAlignment="1" applyProtection="1">
      <alignment horizontal="center" vertical="center"/>
      <protection hidden="1"/>
    </xf>
    <xf numFmtId="0" fontId="18" fillId="18" borderId="15" xfId="1" applyFont="1" applyFill="1" applyBorder="1" applyAlignment="1" applyProtection="1">
      <alignment horizontal="center" vertical="center"/>
      <protection hidden="1"/>
    </xf>
    <xf numFmtId="0" fontId="18" fillId="18" borderId="14" xfId="1" applyFont="1" applyFill="1" applyBorder="1" applyAlignment="1" applyProtection="1">
      <alignment horizontal="center" vertical="center"/>
      <protection hidden="1"/>
    </xf>
    <xf numFmtId="0" fontId="18" fillId="18" borderId="16" xfId="1" applyFont="1" applyFill="1" applyBorder="1" applyAlignment="1" applyProtection="1">
      <alignment horizontal="center" vertical="center"/>
      <protection hidden="1"/>
    </xf>
    <xf numFmtId="0" fontId="17" fillId="19" borderId="1" xfId="1" applyFont="1" applyFill="1" applyBorder="1" applyAlignment="1" applyProtection="1">
      <alignment horizontal="center" vertical="center"/>
      <protection hidden="1"/>
    </xf>
    <xf numFmtId="0" fontId="6" fillId="20" borderId="1" xfId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Border="1"/>
    <xf numFmtId="0" fontId="30" fillId="0" borderId="0" xfId="0" applyNumberFormat="1" applyFont="1" applyBorder="1" applyAlignment="1">
      <alignment horizontal="center"/>
    </xf>
    <xf numFmtId="0" fontId="31" fillId="0" borderId="1" xfId="0" applyNumberFormat="1" applyFont="1" applyBorder="1" applyAlignment="1">
      <alignment horizontal="center"/>
    </xf>
    <xf numFmtId="0" fontId="31" fillId="0" borderId="19" xfId="0" applyNumberFormat="1" applyFont="1" applyBorder="1" applyAlignment="1">
      <alignment horizontal="center"/>
    </xf>
    <xf numFmtId="0" fontId="31" fillId="0" borderId="4" xfId="0" applyNumberFormat="1" applyFont="1" applyBorder="1" applyAlignment="1">
      <alignment horizontal="center"/>
    </xf>
    <xf numFmtId="0" fontId="31" fillId="0" borderId="2" xfId="0" applyNumberFormat="1" applyFont="1" applyBorder="1" applyAlignment="1">
      <alignment horizontal="center"/>
    </xf>
    <xf numFmtId="0" fontId="32" fillId="0" borderId="0" xfId="2" applyNumberFormat="1" applyFon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30" fillId="0" borderId="0" xfId="2" applyNumberFormat="1" applyFont="1" applyBorder="1"/>
    <xf numFmtId="0" fontId="33" fillId="0" borderId="0" xfId="0" applyNumberFormat="1" applyFont="1" applyBorder="1" applyAlignment="1">
      <alignment horizontal="left" indent="1"/>
    </xf>
    <xf numFmtId="0" fontId="33" fillId="0" borderId="0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left"/>
    </xf>
    <xf numFmtId="0" fontId="33" fillId="0" borderId="0" xfId="0" applyNumberFormat="1" applyFont="1" applyBorder="1"/>
    <xf numFmtId="0" fontId="36" fillId="0" borderId="0" xfId="0" applyNumberFormat="1" applyFont="1" applyBorder="1"/>
    <xf numFmtId="0" fontId="37" fillId="0" borderId="0" xfId="0" applyNumberFormat="1" applyFont="1" applyBorder="1" applyAlignment="1">
      <alignment horizontal="left"/>
    </xf>
    <xf numFmtId="0" fontId="38" fillId="0" borderId="0" xfId="0" applyNumberFormat="1" applyFont="1" applyBorder="1"/>
    <xf numFmtId="0" fontId="38" fillId="0" borderId="0" xfId="0" applyNumberFormat="1" applyFont="1" applyBorder="1" applyAlignment="1">
      <alignment horizontal="center"/>
    </xf>
    <xf numFmtId="0" fontId="38" fillId="0" borderId="0" xfId="0" applyNumberFormat="1" applyFont="1" applyBorder="1" applyAlignment="1">
      <alignment horizontal="left"/>
    </xf>
    <xf numFmtId="0" fontId="39" fillId="0" borderId="0" xfId="0" applyNumberFormat="1" applyFont="1" applyBorder="1" applyAlignment="1">
      <alignment horizontal="left"/>
    </xf>
    <xf numFmtId="0" fontId="34" fillId="0" borderId="28" xfId="0" applyNumberFormat="1" applyFont="1" applyBorder="1" applyAlignment="1">
      <alignment horizontal="center"/>
    </xf>
    <xf numFmtId="0" fontId="40" fillId="5" borderId="0" xfId="1" applyFont="1" applyFill="1" applyAlignment="1">
      <alignment horizontal="left" vertical="center"/>
    </xf>
    <xf numFmtId="0" fontId="40" fillId="0" borderId="0" xfId="1" applyFont="1" applyAlignment="1">
      <alignment horizontal="left" vertical="center"/>
    </xf>
    <xf numFmtId="74" fontId="6" fillId="0" borderId="32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59" fontId="32" fillId="0" borderId="34" xfId="0" applyNumberFormat="1" applyFont="1" applyBorder="1" applyAlignment="1">
      <alignment horizontal="center"/>
    </xf>
    <xf numFmtId="0" fontId="32" fillId="0" borderId="34" xfId="0" applyNumberFormat="1" applyFont="1" applyBorder="1" applyAlignment="1">
      <alignment horizontal="center"/>
    </xf>
    <xf numFmtId="59" fontId="32" fillId="0" borderId="35" xfId="0" applyNumberFormat="1" applyFont="1" applyBorder="1" applyAlignment="1">
      <alignment horizontal="center"/>
    </xf>
    <xf numFmtId="0" fontId="32" fillId="0" borderId="32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32" fillId="0" borderId="21" xfId="0" applyNumberFormat="1" applyFont="1" applyBorder="1" applyAlignment="1">
      <alignment horizontal="center"/>
    </xf>
    <xf numFmtId="59" fontId="32" fillId="0" borderId="25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59" fontId="32" fillId="0" borderId="26" xfId="0" applyNumberFormat="1" applyFont="1" applyBorder="1" applyAlignment="1">
      <alignment horizontal="center"/>
    </xf>
    <xf numFmtId="0" fontId="32" fillId="0" borderId="20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 vertical="top"/>
    </xf>
    <xf numFmtId="0" fontId="32" fillId="0" borderId="21" xfId="0" applyNumberFormat="1" applyFont="1" applyBorder="1" applyAlignment="1">
      <alignment horizontal="center" vertical="top"/>
    </xf>
    <xf numFmtId="59" fontId="32" fillId="0" borderId="25" xfId="0" applyNumberFormat="1" applyFont="1" applyBorder="1" applyAlignment="1">
      <alignment horizontal="center" vertical="top"/>
    </xf>
    <xf numFmtId="0" fontId="32" fillId="0" borderId="25" xfId="0" applyNumberFormat="1" applyFont="1" applyBorder="1" applyAlignment="1">
      <alignment horizontal="center" vertical="top"/>
    </xf>
    <xf numFmtId="0" fontId="6" fillId="0" borderId="28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59" fontId="32" fillId="0" borderId="30" xfId="0" applyNumberFormat="1" applyFont="1" applyBorder="1" applyAlignment="1">
      <alignment horizontal="center"/>
    </xf>
    <xf numFmtId="0" fontId="32" fillId="0" borderId="30" xfId="0" applyNumberFormat="1" applyFont="1" applyBorder="1" applyAlignment="1">
      <alignment horizontal="center"/>
    </xf>
    <xf numFmtId="59" fontId="32" fillId="0" borderId="31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17" borderId="1" xfId="0" applyNumberFormat="1" applyFont="1" applyFill="1" applyBorder="1" applyAlignment="1">
      <alignment horizontal="center"/>
    </xf>
    <xf numFmtId="0" fontId="32" fillId="17" borderId="19" xfId="0" applyNumberFormat="1" applyFont="1" applyFill="1" applyBorder="1" applyAlignment="1">
      <alignment horizontal="center"/>
    </xf>
    <xf numFmtId="0" fontId="32" fillId="17" borderId="4" xfId="0" applyNumberFormat="1" applyFont="1" applyFill="1" applyBorder="1" applyAlignment="1">
      <alignment horizontal="center"/>
    </xf>
    <xf numFmtId="0" fontId="32" fillId="17" borderId="2" xfId="0" applyNumberFormat="1" applyFont="1" applyFill="1" applyBorder="1" applyAlignment="1">
      <alignment horizontal="center"/>
    </xf>
    <xf numFmtId="0" fontId="41" fillId="14" borderId="1" xfId="0" applyNumberFormat="1" applyFont="1" applyFill="1" applyBorder="1" applyAlignment="1">
      <alignment horizontal="center"/>
    </xf>
    <xf numFmtId="0" fontId="41" fillId="14" borderId="19" xfId="0" applyNumberFormat="1" applyFont="1" applyFill="1" applyBorder="1" applyAlignment="1">
      <alignment horizontal="center"/>
    </xf>
    <xf numFmtId="0" fontId="41" fillId="14" borderId="4" xfId="0" applyNumberFormat="1" applyFont="1" applyFill="1" applyBorder="1" applyAlignment="1">
      <alignment horizontal="center"/>
    </xf>
    <xf numFmtId="0" fontId="41" fillId="14" borderId="2" xfId="0" applyNumberFormat="1" applyFont="1" applyFill="1" applyBorder="1" applyAlignment="1">
      <alignment horizontal="center"/>
    </xf>
    <xf numFmtId="0" fontId="42" fillId="0" borderId="33" xfId="0" applyNumberFormat="1" applyFont="1" applyBorder="1" applyAlignment="1">
      <alignment horizontal="center"/>
    </xf>
    <xf numFmtId="0" fontId="42" fillId="0" borderId="34" xfId="0" applyNumberFormat="1" applyFont="1" applyBorder="1" applyAlignment="1">
      <alignment horizontal="center"/>
    </xf>
    <xf numFmtId="0" fontId="42" fillId="0" borderId="32" xfId="0" applyNumberFormat="1" applyFont="1" applyBorder="1" applyAlignment="1">
      <alignment horizontal="center"/>
    </xf>
    <xf numFmtId="0" fontId="42" fillId="0" borderId="21" xfId="0" applyNumberFormat="1" applyFont="1" applyBorder="1" applyAlignment="1">
      <alignment horizontal="center"/>
    </xf>
    <xf numFmtId="0" fontId="42" fillId="0" borderId="25" xfId="0" applyNumberFormat="1" applyFont="1" applyBorder="1" applyAlignment="1">
      <alignment horizontal="center"/>
    </xf>
    <xf numFmtId="0" fontId="42" fillId="0" borderId="20" xfId="0" applyNumberFormat="1" applyFont="1" applyBorder="1" applyAlignment="1">
      <alignment horizontal="center"/>
    </xf>
    <xf numFmtId="0" fontId="42" fillId="0" borderId="21" xfId="0" applyNumberFormat="1" applyFont="1" applyBorder="1" applyAlignment="1">
      <alignment horizontal="center" vertical="top"/>
    </xf>
    <xf numFmtId="0" fontId="42" fillId="0" borderId="25" xfId="0" applyNumberFormat="1" applyFont="1" applyBorder="1" applyAlignment="1">
      <alignment horizontal="center" vertical="top"/>
    </xf>
    <xf numFmtId="0" fontId="42" fillId="0" borderId="29" xfId="0" applyNumberFormat="1" applyFont="1" applyBorder="1" applyAlignment="1">
      <alignment horizontal="center"/>
    </xf>
    <xf numFmtId="0" fontId="42" fillId="0" borderId="30" xfId="0" applyNumberFormat="1" applyFont="1" applyBorder="1" applyAlignment="1">
      <alignment horizontal="center"/>
    </xf>
    <xf numFmtId="0" fontId="42" fillId="0" borderId="28" xfId="0" applyNumberFormat="1" applyFont="1" applyBorder="1" applyAlignment="1">
      <alignment horizontal="center"/>
    </xf>
    <xf numFmtId="74" fontId="43" fillId="0" borderId="32" xfId="0" applyNumberFormat="1" applyFont="1" applyBorder="1" applyAlignment="1">
      <alignment horizontal="center"/>
    </xf>
    <xf numFmtId="0" fontId="35" fillId="0" borderId="33" xfId="0" applyNumberFormat="1" applyFont="1" applyBorder="1" applyAlignment="1">
      <alignment horizontal="center"/>
    </xf>
    <xf numFmtId="59" fontId="35" fillId="0" borderId="34" xfId="0" applyNumberFormat="1" applyFont="1" applyBorder="1" applyAlignment="1">
      <alignment horizontal="center"/>
    </xf>
    <xf numFmtId="0" fontId="35" fillId="0" borderId="34" xfId="0" applyNumberFormat="1" applyFont="1" applyBorder="1" applyAlignment="1">
      <alignment horizontal="center"/>
    </xf>
    <xf numFmtId="59" fontId="35" fillId="0" borderId="35" xfId="0" applyNumberFormat="1" applyFont="1" applyBorder="1" applyAlignment="1">
      <alignment horizontal="center"/>
    </xf>
    <xf numFmtId="0" fontId="35" fillId="0" borderId="32" xfId="0" applyNumberFormat="1" applyFont="1" applyBorder="1" applyAlignment="1">
      <alignment horizontal="center"/>
    </xf>
    <xf numFmtId="0" fontId="43" fillId="0" borderId="20" xfId="0" applyNumberFormat="1" applyFont="1" applyBorder="1" applyAlignment="1">
      <alignment horizontal="center"/>
    </xf>
    <xf numFmtId="0" fontId="35" fillId="0" borderId="21" xfId="0" applyNumberFormat="1" applyFont="1" applyBorder="1" applyAlignment="1">
      <alignment horizontal="center"/>
    </xf>
    <xf numFmtId="59" fontId="35" fillId="0" borderId="25" xfId="0" applyNumberFormat="1" applyFont="1" applyBorder="1" applyAlignment="1">
      <alignment horizontal="center"/>
    </xf>
    <xf numFmtId="0" fontId="35" fillId="0" borderId="25" xfId="0" applyNumberFormat="1" applyFont="1" applyBorder="1" applyAlignment="1">
      <alignment horizontal="center"/>
    </xf>
    <xf numFmtId="59" fontId="35" fillId="0" borderId="26" xfId="0" applyNumberFormat="1" applyFont="1" applyBorder="1" applyAlignment="1">
      <alignment horizontal="center"/>
    </xf>
    <xf numFmtId="0" fontId="35" fillId="0" borderId="20" xfId="0" applyNumberFormat="1" applyFont="1" applyBorder="1" applyAlignment="1">
      <alignment horizontal="center"/>
    </xf>
    <xf numFmtId="0" fontId="43" fillId="0" borderId="28" xfId="0" applyNumberFormat="1" applyFont="1" applyBorder="1" applyAlignment="1">
      <alignment horizontal="center"/>
    </xf>
    <xf numFmtId="0" fontId="35" fillId="0" borderId="29" xfId="0" applyNumberFormat="1" applyFont="1" applyBorder="1" applyAlignment="1">
      <alignment horizontal="center"/>
    </xf>
    <xf numFmtId="59" fontId="35" fillId="0" borderId="30" xfId="0" applyNumberFormat="1" applyFont="1" applyBorder="1" applyAlignment="1">
      <alignment horizontal="center"/>
    </xf>
    <xf numFmtId="0" fontId="35" fillId="0" borderId="30" xfId="0" applyNumberFormat="1" applyFont="1" applyBorder="1" applyAlignment="1">
      <alignment horizontal="center"/>
    </xf>
    <xf numFmtId="59" fontId="35" fillId="0" borderId="31" xfId="0" applyNumberFormat="1" applyFont="1" applyBorder="1" applyAlignment="1">
      <alignment horizontal="center"/>
    </xf>
    <xf numFmtId="0" fontId="35" fillId="0" borderId="28" xfId="0" applyNumberFormat="1" applyFont="1" applyBorder="1" applyAlignment="1">
      <alignment horizontal="center"/>
    </xf>
    <xf numFmtId="0" fontId="46" fillId="17" borderId="1" xfId="0" applyNumberFormat="1" applyFont="1" applyFill="1" applyBorder="1" applyAlignment="1">
      <alignment horizontal="center"/>
    </xf>
    <xf numFmtId="0" fontId="46" fillId="17" borderId="19" xfId="0" applyNumberFormat="1" applyFont="1" applyFill="1" applyBorder="1" applyAlignment="1">
      <alignment horizontal="center"/>
    </xf>
    <xf numFmtId="0" fontId="46" fillId="17" borderId="4" xfId="0" applyNumberFormat="1" applyFont="1" applyFill="1" applyBorder="1" applyAlignment="1">
      <alignment horizontal="center"/>
    </xf>
    <xf numFmtId="0" fontId="46" fillId="17" borderId="2" xfId="0" applyNumberFormat="1" applyFont="1" applyFill="1" applyBorder="1" applyAlignment="1">
      <alignment horizontal="center"/>
    </xf>
    <xf numFmtId="74" fontId="19" fillId="0" borderId="32" xfId="0" applyNumberFormat="1" applyFont="1" applyBorder="1" applyAlignment="1">
      <alignment horizontal="center"/>
    </xf>
    <xf numFmtId="0" fontId="46" fillId="0" borderId="33" xfId="0" applyNumberFormat="1" applyFont="1" applyBorder="1" applyAlignment="1">
      <alignment horizontal="center"/>
    </xf>
    <xf numFmtId="59" fontId="46" fillId="0" borderId="34" xfId="0" applyNumberFormat="1" applyFont="1" applyBorder="1" applyAlignment="1">
      <alignment horizontal="center"/>
    </xf>
    <xf numFmtId="0" fontId="46" fillId="0" borderId="34" xfId="0" applyNumberFormat="1" applyFont="1" applyBorder="1" applyAlignment="1">
      <alignment horizontal="center"/>
    </xf>
    <xf numFmtId="59" fontId="46" fillId="0" borderId="35" xfId="0" applyNumberFormat="1" applyFont="1" applyBorder="1" applyAlignment="1">
      <alignment horizontal="center"/>
    </xf>
    <xf numFmtId="0" fontId="46" fillId="0" borderId="32" xfId="0" applyNumberFormat="1" applyFont="1" applyBorder="1" applyAlignment="1">
      <alignment horizontal="center"/>
    </xf>
    <xf numFmtId="0" fontId="19" fillId="0" borderId="20" xfId="0" applyNumberFormat="1" applyFont="1" applyBorder="1" applyAlignment="1">
      <alignment horizontal="center"/>
    </xf>
    <xf numFmtId="0" fontId="46" fillId="0" borderId="21" xfId="0" applyNumberFormat="1" applyFont="1" applyBorder="1" applyAlignment="1">
      <alignment horizontal="center"/>
    </xf>
    <xf numFmtId="59" fontId="46" fillId="0" borderId="25" xfId="0" applyNumberFormat="1" applyFont="1" applyBorder="1" applyAlignment="1">
      <alignment horizontal="center"/>
    </xf>
    <xf numFmtId="0" fontId="46" fillId="0" borderId="25" xfId="0" applyNumberFormat="1" applyFont="1" applyBorder="1" applyAlignment="1">
      <alignment horizontal="center"/>
    </xf>
    <xf numFmtId="59" fontId="46" fillId="0" borderId="26" xfId="0" applyNumberFormat="1" applyFont="1" applyBorder="1" applyAlignment="1">
      <alignment horizontal="center"/>
    </xf>
    <xf numFmtId="0" fontId="46" fillId="0" borderId="20" xfId="0" applyNumberFormat="1" applyFont="1" applyBorder="1" applyAlignment="1">
      <alignment horizontal="center"/>
    </xf>
    <xf numFmtId="0" fontId="19" fillId="0" borderId="20" xfId="0" applyNumberFormat="1" applyFont="1" applyBorder="1" applyAlignment="1">
      <alignment horizontal="center" vertical="top"/>
    </xf>
    <xf numFmtId="0" fontId="46" fillId="0" borderId="21" xfId="0" applyNumberFormat="1" applyFont="1" applyBorder="1" applyAlignment="1">
      <alignment horizontal="center" vertical="top"/>
    </xf>
    <xf numFmtId="59" fontId="46" fillId="0" borderId="25" xfId="0" applyNumberFormat="1" applyFont="1" applyBorder="1" applyAlignment="1">
      <alignment horizontal="center" vertical="top"/>
    </xf>
    <xf numFmtId="0" fontId="46" fillId="0" borderId="25" xfId="0" applyNumberFormat="1" applyFont="1" applyBorder="1" applyAlignment="1">
      <alignment horizontal="center" vertical="top"/>
    </xf>
    <xf numFmtId="0" fontId="19" fillId="0" borderId="28" xfId="0" applyNumberFormat="1" applyFont="1" applyBorder="1" applyAlignment="1">
      <alignment horizontal="center"/>
    </xf>
    <xf numFmtId="0" fontId="46" fillId="0" borderId="29" xfId="0" applyNumberFormat="1" applyFont="1" applyBorder="1" applyAlignment="1">
      <alignment horizontal="center"/>
    </xf>
    <xf numFmtId="59" fontId="46" fillId="0" borderId="30" xfId="0" applyNumberFormat="1" applyFont="1" applyBorder="1" applyAlignment="1">
      <alignment horizontal="center"/>
    </xf>
    <xf numFmtId="0" fontId="46" fillId="0" borderId="30" xfId="0" applyNumberFormat="1" applyFont="1" applyBorder="1" applyAlignment="1">
      <alignment horizontal="center"/>
    </xf>
    <xf numFmtId="59" fontId="46" fillId="0" borderId="31" xfId="0" applyNumberFormat="1" applyFont="1" applyBorder="1" applyAlignment="1">
      <alignment horizontal="center"/>
    </xf>
    <xf numFmtId="0" fontId="46" fillId="0" borderId="28" xfId="0" applyNumberFormat="1" applyFont="1" applyBorder="1" applyAlignment="1">
      <alignment horizontal="center"/>
    </xf>
    <xf numFmtId="74" fontId="50" fillId="0" borderId="20" xfId="0" applyNumberFormat="1" applyFont="1" applyBorder="1" applyAlignment="1">
      <alignment horizontal="center"/>
    </xf>
    <xf numFmtId="0" fontId="48" fillId="0" borderId="21" xfId="0" applyNumberFormat="1" applyFont="1" applyBorder="1" applyAlignment="1">
      <alignment horizontal="center"/>
    </xf>
    <xf numFmtId="59" fontId="48" fillId="0" borderId="22" xfId="0" applyNumberFormat="1" applyFont="1" applyBorder="1" applyAlignment="1">
      <alignment horizontal="center"/>
    </xf>
    <xf numFmtId="0" fontId="48" fillId="0" borderId="22" xfId="0" applyNumberFormat="1" applyFont="1" applyBorder="1" applyAlignment="1">
      <alignment horizontal="center"/>
    </xf>
    <xf numFmtId="59" fontId="48" fillId="0" borderId="23" xfId="0" applyNumberFormat="1" applyFont="1" applyBorder="1" applyAlignment="1">
      <alignment horizontal="center"/>
    </xf>
    <xf numFmtId="0" fontId="48" fillId="0" borderId="24" xfId="0" applyNumberFormat="1" applyFont="1" applyBorder="1" applyAlignment="1">
      <alignment horizontal="center"/>
    </xf>
    <xf numFmtId="0" fontId="50" fillId="0" borderId="20" xfId="0" applyNumberFormat="1" applyFont="1" applyBorder="1" applyAlignment="1">
      <alignment horizontal="center"/>
    </xf>
    <xf numFmtId="59" fontId="48" fillId="0" borderId="25" xfId="0" applyNumberFormat="1" applyFont="1" applyBorder="1" applyAlignment="1">
      <alignment horizontal="center"/>
    </xf>
    <xf numFmtId="0" fontId="48" fillId="0" borderId="25" xfId="0" applyNumberFormat="1" applyFont="1" applyBorder="1" applyAlignment="1">
      <alignment horizontal="center"/>
    </xf>
    <xf numFmtId="59" fontId="48" fillId="0" borderId="26" xfId="0" applyNumberFormat="1" applyFont="1" applyBorder="1" applyAlignment="1">
      <alignment horizontal="center"/>
    </xf>
    <xf numFmtId="0" fontId="48" fillId="0" borderId="20" xfId="0" applyNumberFormat="1" applyFont="1" applyBorder="1" applyAlignment="1">
      <alignment horizontal="center"/>
    </xf>
    <xf numFmtId="0" fontId="50" fillId="0" borderId="20" xfId="0" applyNumberFormat="1" applyFont="1" applyBorder="1" applyAlignment="1">
      <alignment horizontal="center" vertical="top"/>
    </xf>
    <xf numFmtId="0" fontId="48" fillId="0" borderId="21" xfId="0" applyNumberFormat="1" applyFont="1" applyBorder="1" applyAlignment="1">
      <alignment horizontal="center" vertical="top"/>
    </xf>
    <xf numFmtId="59" fontId="48" fillId="0" borderId="25" xfId="0" applyNumberFormat="1" applyFont="1" applyBorder="1" applyAlignment="1">
      <alignment horizontal="center" vertical="top"/>
    </xf>
    <xf numFmtId="0" fontId="48" fillId="0" borderId="25" xfId="0" applyNumberFormat="1" applyFont="1" applyBorder="1" applyAlignment="1">
      <alignment horizontal="center" vertical="top"/>
    </xf>
    <xf numFmtId="0" fontId="48" fillId="0" borderId="20" xfId="0" applyNumberFormat="1" applyFont="1" applyBorder="1" applyAlignment="1">
      <alignment horizontal="center" vertical="top"/>
    </xf>
    <xf numFmtId="59" fontId="48" fillId="0" borderId="27" xfId="0" applyNumberFormat="1" applyFont="1" applyBorder="1" applyAlignment="1">
      <alignment horizontal="center"/>
    </xf>
    <xf numFmtId="0" fontId="48" fillId="0" borderId="27" xfId="0" applyNumberFormat="1" applyFont="1" applyBorder="1" applyAlignment="1">
      <alignment horizontal="center"/>
    </xf>
    <xf numFmtId="0" fontId="50" fillId="0" borderId="28" xfId="0" applyNumberFormat="1" applyFont="1" applyBorder="1" applyAlignment="1">
      <alignment horizontal="center"/>
    </xf>
    <xf numFmtId="0" fontId="51" fillId="0" borderId="29" xfId="0" applyNumberFormat="1" applyFont="1" applyBorder="1" applyAlignment="1">
      <alignment horizontal="center"/>
    </xf>
    <xf numFmtId="59" fontId="48" fillId="0" borderId="30" xfId="0" applyNumberFormat="1" applyFont="1" applyBorder="1" applyAlignment="1">
      <alignment horizontal="center"/>
    </xf>
    <xf numFmtId="0" fontId="48" fillId="0" borderId="30" xfId="0" applyNumberFormat="1" applyFont="1" applyBorder="1" applyAlignment="1">
      <alignment horizontal="center"/>
    </xf>
    <xf numFmtId="59" fontId="48" fillId="0" borderId="31" xfId="0" applyNumberFormat="1" applyFont="1" applyBorder="1" applyAlignment="1">
      <alignment horizontal="center"/>
    </xf>
    <xf numFmtId="0" fontId="48" fillId="0" borderId="28" xfId="0" applyNumberFormat="1" applyFont="1" applyBorder="1" applyAlignment="1">
      <alignment horizontal="center"/>
    </xf>
    <xf numFmtId="59" fontId="42" fillId="0" borderId="20" xfId="0" applyNumberFormat="1" applyFont="1" applyBorder="1" applyAlignment="1">
      <alignment horizontal="center"/>
    </xf>
    <xf numFmtId="59" fontId="42" fillId="0" borderId="20" xfId="0" applyNumberFormat="1" applyFont="1" applyBorder="1" applyAlignment="1">
      <alignment horizontal="center" vertical="top"/>
    </xf>
    <xf numFmtId="0" fontId="42" fillId="0" borderId="20" xfId="0" applyNumberFormat="1" applyFont="1" applyBorder="1" applyAlignment="1">
      <alignment horizontal="center" vertical="top"/>
    </xf>
    <xf numFmtId="59" fontId="42" fillId="0" borderId="32" xfId="0" applyNumberFormat="1" applyFont="1" applyBorder="1" applyAlignment="1">
      <alignment horizontal="center"/>
    </xf>
    <xf numFmtId="59" fontId="42" fillId="0" borderId="28" xfId="0" applyNumberFormat="1" applyFont="1" applyBorder="1" applyAlignment="1">
      <alignment horizontal="center"/>
    </xf>
    <xf numFmtId="0" fontId="41" fillId="21" borderId="4" xfId="0" applyNumberFormat="1" applyFont="1" applyFill="1" applyBorder="1" applyAlignment="1">
      <alignment horizontal="center"/>
    </xf>
    <xf numFmtId="0" fontId="41" fillId="21" borderId="19" xfId="0" applyNumberFormat="1" applyFont="1" applyFill="1" applyBorder="1" applyAlignment="1">
      <alignment horizontal="center"/>
    </xf>
    <xf numFmtId="0" fontId="41" fillId="21" borderId="1" xfId="0" applyNumberFormat="1" applyFont="1" applyFill="1" applyBorder="1" applyAlignment="1">
      <alignment horizontal="center"/>
    </xf>
    <xf numFmtId="0" fontId="41" fillId="19" borderId="1" xfId="0" applyNumberFormat="1" applyFont="1" applyFill="1" applyBorder="1" applyAlignment="1">
      <alignment horizontal="center"/>
    </xf>
    <xf numFmtId="0" fontId="41" fillId="19" borderId="19" xfId="0" applyNumberFormat="1" applyFont="1" applyFill="1" applyBorder="1" applyAlignment="1">
      <alignment horizontal="center"/>
    </xf>
    <xf numFmtId="0" fontId="41" fillId="19" borderId="4" xfId="0" applyNumberFormat="1" applyFont="1" applyFill="1" applyBorder="1" applyAlignment="1">
      <alignment horizontal="center"/>
    </xf>
    <xf numFmtId="0" fontId="41" fillId="19" borderId="2" xfId="0" applyNumberFormat="1" applyFont="1" applyFill="1" applyBorder="1" applyAlignment="1">
      <alignment horizontal="center"/>
    </xf>
    <xf numFmtId="74" fontId="54" fillId="0" borderId="32" xfId="0" applyNumberFormat="1" applyFont="1" applyBorder="1" applyAlignment="1">
      <alignment horizontal="center"/>
    </xf>
    <xf numFmtId="0" fontId="55" fillId="0" borderId="33" xfId="0" applyNumberFormat="1" applyFont="1" applyBorder="1" applyAlignment="1">
      <alignment horizontal="center"/>
    </xf>
    <xf numFmtId="59" fontId="55" fillId="0" borderId="34" xfId="0" applyNumberFormat="1" applyFont="1" applyBorder="1" applyAlignment="1">
      <alignment horizontal="center"/>
    </xf>
    <xf numFmtId="0" fontId="55" fillId="0" borderId="34" xfId="0" applyNumberFormat="1" applyFont="1" applyBorder="1" applyAlignment="1">
      <alignment horizontal="center"/>
    </xf>
    <xf numFmtId="59" fontId="55" fillId="0" borderId="35" xfId="0" applyNumberFormat="1" applyFont="1" applyBorder="1" applyAlignment="1">
      <alignment horizontal="center"/>
    </xf>
    <xf numFmtId="0" fontId="55" fillId="0" borderId="32" xfId="0" applyNumberFormat="1" applyFont="1" applyBorder="1" applyAlignment="1">
      <alignment horizontal="center"/>
    </xf>
    <xf numFmtId="0" fontId="54" fillId="0" borderId="20" xfId="0" applyNumberFormat="1" applyFont="1" applyBorder="1" applyAlignment="1">
      <alignment horizontal="center"/>
    </xf>
    <xf numFmtId="0" fontId="55" fillId="0" borderId="21" xfId="0" applyNumberFormat="1" applyFont="1" applyBorder="1" applyAlignment="1">
      <alignment horizontal="center"/>
    </xf>
    <xf numFmtId="59" fontId="55" fillId="0" borderId="25" xfId="0" applyNumberFormat="1" applyFont="1" applyBorder="1" applyAlignment="1">
      <alignment horizontal="center"/>
    </xf>
    <xf numFmtId="0" fontId="55" fillId="0" borderId="25" xfId="0" applyNumberFormat="1" applyFont="1" applyBorder="1" applyAlignment="1">
      <alignment horizontal="center"/>
    </xf>
    <xf numFmtId="59" fontId="55" fillId="0" borderId="26" xfId="0" applyNumberFormat="1" applyFont="1" applyBorder="1" applyAlignment="1">
      <alignment horizontal="center"/>
    </xf>
    <xf numFmtId="0" fontId="55" fillId="0" borderId="20" xfId="0" applyNumberFormat="1" applyFont="1" applyBorder="1" applyAlignment="1">
      <alignment horizontal="center"/>
    </xf>
    <xf numFmtId="0" fontId="54" fillId="0" borderId="28" xfId="0" applyNumberFormat="1" applyFont="1" applyBorder="1" applyAlignment="1">
      <alignment horizontal="center"/>
    </xf>
    <xf numFmtId="0" fontId="55" fillId="0" borderId="29" xfId="0" applyNumberFormat="1" applyFont="1" applyBorder="1" applyAlignment="1">
      <alignment horizontal="center"/>
    </xf>
    <xf numFmtId="59" fontId="55" fillId="0" borderId="30" xfId="0" applyNumberFormat="1" applyFont="1" applyBorder="1" applyAlignment="1">
      <alignment horizontal="center"/>
    </xf>
    <xf numFmtId="0" fontId="55" fillId="0" borderId="30" xfId="0" applyNumberFormat="1" applyFont="1" applyBorder="1" applyAlignment="1">
      <alignment horizontal="center"/>
    </xf>
    <xf numFmtId="59" fontId="55" fillId="0" borderId="31" xfId="0" applyNumberFormat="1" applyFont="1" applyBorder="1" applyAlignment="1">
      <alignment horizontal="center"/>
    </xf>
    <xf numFmtId="0" fontId="55" fillId="0" borderId="28" xfId="0" applyNumberFormat="1" applyFont="1" applyBorder="1" applyAlignment="1">
      <alignment horizontal="center"/>
    </xf>
    <xf numFmtId="0" fontId="57" fillId="0" borderId="0" xfId="0" applyNumberFormat="1" applyFont="1" applyBorder="1"/>
    <xf numFmtId="0" fontId="57" fillId="0" borderId="0" xfId="0" applyNumberFormat="1" applyFont="1" applyBorder="1" applyAlignment="1">
      <alignment horizontal="center"/>
    </xf>
    <xf numFmtId="0" fontId="58" fillId="22" borderId="1" xfId="0" applyNumberFormat="1" applyFont="1" applyFill="1" applyBorder="1" applyAlignment="1">
      <alignment horizontal="center"/>
    </xf>
    <xf numFmtId="0" fontId="58" fillId="22" borderId="19" xfId="0" applyNumberFormat="1" applyFont="1" applyFill="1" applyBorder="1" applyAlignment="1">
      <alignment horizontal="center"/>
    </xf>
    <xf numFmtId="0" fontId="58" fillId="22" borderId="4" xfId="0" applyNumberFormat="1" applyFont="1" applyFill="1" applyBorder="1" applyAlignment="1">
      <alignment horizontal="center"/>
    </xf>
    <xf numFmtId="0" fontId="58" fillId="22" borderId="2" xfId="0" applyNumberFormat="1" applyFont="1" applyFill="1" applyBorder="1" applyAlignment="1">
      <alignment horizontal="center"/>
    </xf>
    <xf numFmtId="74" fontId="59" fillId="0" borderId="32" xfId="0" applyNumberFormat="1" applyFont="1" applyBorder="1" applyAlignment="1">
      <alignment horizontal="center"/>
    </xf>
    <xf numFmtId="0" fontId="58" fillId="0" borderId="33" xfId="0" applyNumberFormat="1" applyFont="1" applyBorder="1" applyAlignment="1">
      <alignment horizontal="center"/>
    </xf>
    <xf numFmtId="59" fontId="58" fillId="0" borderId="34" xfId="0" applyNumberFormat="1" applyFont="1" applyBorder="1" applyAlignment="1">
      <alignment horizontal="center"/>
    </xf>
    <xf numFmtId="0" fontId="58" fillId="0" borderId="34" xfId="0" applyNumberFormat="1" applyFont="1" applyBorder="1" applyAlignment="1">
      <alignment horizontal="center"/>
    </xf>
    <xf numFmtId="59" fontId="58" fillId="0" borderId="35" xfId="0" applyNumberFormat="1" applyFont="1" applyBorder="1" applyAlignment="1">
      <alignment horizontal="center"/>
    </xf>
    <xf numFmtId="0" fontId="58" fillId="0" borderId="32" xfId="0" applyNumberFormat="1" applyFont="1" applyBorder="1" applyAlignment="1">
      <alignment horizontal="center"/>
    </xf>
    <xf numFmtId="0" fontId="59" fillId="0" borderId="20" xfId="0" applyNumberFormat="1" applyFont="1" applyBorder="1" applyAlignment="1">
      <alignment horizontal="center"/>
    </xf>
    <xf numFmtId="0" fontId="58" fillId="0" borderId="21" xfId="0" applyNumberFormat="1" applyFont="1" applyBorder="1" applyAlignment="1">
      <alignment horizontal="center"/>
    </xf>
    <xf numFmtId="59" fontId="58" fillId="0" borderId="25" xfId="0" applyNumberFormat="1" applyFont="1" applyBorder="1" applyAlignment="1">
      <alignment horizontal="center"/>
    </xf>
    <xf numFmtId="0" fontId="58" fillId="0" borderId="25" xfId="0" applyNumberFormat="1" applyFont="1" applyBorder="1" applyAlignment="1">
      <alignment horizontal="center"/>
    </xf>
    <xf numFmtId="59" fontId="58" fillId="0" borderId="26" xfId="0" applyNumberFormat="1" applyFont="1" applyBorder="1" applyAlignment="1">
      <alignment horizontal="center"/>
    </xf>
    <xf numFmtId="0" fontId="58" fillId="0" borderId="20" xfId="0" applyNumberFormat="1" applyFont="1" applyBorder="1" applyAlignment="1">
      <alignment horizontal="center"/>
    </xf>
    <xf numFmtId="0" fontId="59" fillId="0" borderId="20" xfId="0" applyNumberFormat="1" applyFont="1" applyBorder="1" applyAlignment="1">
      <alignment horizontal="center" vertical="top"/>
    </xf>
    <xf numFmtId="0" fontId="58" fillId="0" borderId="21" xfId="0" applyNumberFormat="1" applyFont="1" applyBorder="1" applyAlignment="1">
      <alignment horizontal="center" vertical="top"/>
    </xf>
    <xf numFmtId="59" fontId="58" fillId="0" borderId="25" xfId="0" applyNumberFormat="1" applyFont="1" applyBorder="1" applyAlignment="1">
      <alignment horizontal="center" vertical="top"/>
    </xf>
    <xf numFmtId="0" fontId="58" fillId="0" borderId="25" xfId="0" applyNumberFormat="1" applyFont="1" applyBorder="1" applyAlignment="1">
      <alignment horizontal="center" vertical="top"/>
    </xf>
    <xf numFmtId="0" fontId="59" fillId="0" borderId="28" xfId="0" applyNumberFormat="1" applyFont="1" applyBorder="1" applyAlignment="1">
      <alignment horizontal="center"/>
    </xf>
    <xf numFmtId="0" fontId="58" fillId="0" borderId="29" xfId="0" applyNumberFormat="1" applyFont="1" applyBorder="1" applyAlignment="1">
      <alignment horizontal="center"/>
    </xf>
    <xf numFmtId="59" fontId="58" fillId="0" borderId="30" xfId="0" applyNumberFormat="1" applyFont="1" applyBorder="1" applyAlignment="1">
      <alignment horizontal="center"/>
    </xf>
    <xf numFmtId="0" fontId="58" fillId="0" borderId="30" xfId="0" applyNumberFormat="1" applyFont="1" applyBorder="1" applyAlignment="1">
      <alignment horizontal="center"/>
    </xf>
    <xf numFmtId="59" fontId="58" fillId="0" borderId="31" xfId="0" applyNumberFormat="1" applyFont="1" applyBorder="1" applyAlignment="1">
      <alignment horizontal="center"/>
    </xf>
    <xf numFmtId="0" fontId="58" fillId="0" borderId="28" xfId="0" applyNumberFormat="1" applyFont="1" applyBorder="1" applyAlignment="1">
      <alignment horizontal="center"/>
    </xf>
    <xf numFmtId="0" fontId="41" fillId="16" borderId="1" xfId="0" applyNumberFormat="1" applyFont="1" applyFill="1" applyBorder="1" applyAlignment="1">
      <alignment horizontal="center"/>
    </xf>
    <xf numFmtId="0" fontId="41" fillId="16" borderId="19" xfId="0" applyNumberFormat="1" applyFont="1" applyFill="1" applyBorder="1" applyAlignment="1">
      <alignment horizontal="center"/>
    </xf>
    <xf numFmtId="0" fontId="41" fillId="16" borderId="4" xfId="0" applyNumberFormat="1" applyFont="1" applyFill="1" applyBorder="1" applyAlignment="1">
      <alignment horizontal="center"/>
    </xf>
    <xf numFmtId="0" fontId="41" fillId="16" borderId="2" xfId="0" applyNumberFormat="1" applyFont="1" applyFill="1" applyBorder="1" applyAlignment="1">
      <alignment horizontal="center"/>
    </xf>
    <xf numFmtId="74" fontId="60" fillId="0" borderId="32" xfId="0" applyNumberFormat="1" applyFont="1" applyBorder="1" applyAlignment="1">
      <alignment horizontal="center"/>
    </xf>
    <xf numFmtId="0" fontId="61" fillId="0" borderId="33" xfId="0" applyNumberFormat="1" applyFont="1" applyBorder="1" applyAlignment="1">
      <alignment horizontal="center"/>
    </xf>
    <xf numFmtId="59" fontId="61" fillId="0" borderId="34" xfId="0" applyNumberFormat="1" applyFont="1" applyBorder="1" applyAlignment="1">
      <alignment horizontal="center"/>
    </xf>
    <xf numFmtId="0" fontId="61" fillId="0" borderId="34" xfId="0" applyNumberFormat="1" applyFont="1" applyBorder="1" applyAlignment="1">
      <alignment horizontal="center"/>
    </xf>
    <xf numFmtId="59" fontId="61" fillId="0" borderId="35" xfId="0" applyNumberFormat="1" applyFont="1" applyBorder="1" applyAlignment="1">
      <alignment horizontal="center"/>
    </xf>
    <xf numFmtId="0" fontId="61" fillId="0" borderId="32" xfId="0" applyNumberFormat="1" applyFont="1" applyBorder="1" applyAlignment="1">
      <alignment horizontal="center"/>
    </xf>
    <xf numFmtId="0" fontId="60" fillId="0" borderId="20" xfId="0" applyNumberFormat="1" applyFont="1" applyBorder="1" applyAlignment="1">
      <alignment horizontal="center"/>
    </xf>
    <xf numFmtId="0" fontId="61" fillId="0" borderId="21" xfId="0" applyNumberFormat="1" applyFont="1" applyBorder="1" applyAlignment="1">
      <alignment horizontal="center"/>
    </xf>
    <xf numFmtId="59" fontId="61" fillId="0" borderId="25" xfId="0" applyNumberFormat="1" applyFont="1" applyBorder="1" applyAlignment="1">
      <alignment horizontal="center"/>
    </xf>
    <xf numFmtId="0" fontId="61" fillId="0" borderId="25" xfId="0" applyNumberFormat="1" applyFont="1" applyBorder="1" applyAlignment="1">
      <alignment horizontal="center"/>
    </xf>
    <xf numFmtId="59" fontId="61" fillId="0" borderId="26" xfId="0" applyNumberFormat="1" applyFont="1" applyBorder="1" applyAlignment="1">
      <alignment horizontal="center"/>
    </xf>
    <xf numFmtId="0" fontId="61" fillId="0" borderId="20" xfId="0" applyNumberFormat="1" applyFont="1" applyBorder="1" applyAlignment="1">
      <alignment horizontal="center"/>
    </xf>
    <xf numFmtId="0" fontId="60" fillId="0" borderId="28" xfId="0" applyNumberFormat="1" applyFont="1" applyBorder="1" applyAlignment="1">
      <alignment horizontal="center"/>
    </xf>
    <xf numFmtId="0" fontId="61" fillId="0" borderId="29" xfId="0" applyNumberFormat="1" applyFont="1" applyBorder="1" applyAlignment="1">
      <alignment horizontal="center"/>
    </xf>
    <xf numFmtId="59" fontId="61" fillId="0" borderId="30" xfId="0" applyNumberFormat="1" applyFont="1" applyBorder="1" applyAlignment="1">
      <alignment horizontal="center"/>
    </xf>
    <xf numFmtId="0" fontId="61" fillId="0" borderId="30" xfId="0" applyNumberFormat="1" applyFont="1" applyBorder="1" applyAlignment="1">
      <alignment horizontal="center"/>
    </xf>
    <xf numFmtId="59" fontId="61" fillId="0" borderId="31" xfId="0" applyNumberFormat="1" applyFont="1" applyBorder="1" applyAlignment="1">
      <alignment horizontal="center"/>
    </xf>
    <xf numFmtId="0" fontId="61" fillId="0" borderId="28" xfId="0" applyNumberFormat="1" applyFont="1" applyBorder="1" applyAlignment="1">
      <alignment horizontal="center"/>
    </xf>
    <xf numFmtId="0" fontId="65" fillId="0" borderId="0" xfId="0" applyFont="1"/>
    <xf numFmtId="0" fontId="62" fillId="0" borderId="1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64" fillId="0" borderId="1" xfId="0" applyFont="1" applyBorder="1" applyAlignment="1">
      <alignment horizontal="center" vertical="top" wrapText="1"/>
    </xf>
    <xf numFmtId="0" fontId="64" fillId="0" borderId="1" xfId="0" applyFont="1" applyBorder="1" applyAlignment="1">
      <alignment horizontal="justify" vertical="top" wrapText="1"/>
    </xf>
    <xf numFmtId="0" fontId="6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6" fillId="5" borderId="1" xfId="1" applyFont="1" applyFill="1" applyBorder="1" applyAlignment="1" applyProtection="1">
      <alignment horizontal="center" vertical="center"/>
      <protection hidden="1"/>
    </xf>
    <xf numFmtId="0" fontId="27" fillId="23" borderId="11" xfId="1" applyFont="1" applyFill="1" applyBorder="1" applyAlignment="1">
      <alignment horizontal="center" vertical="center"/>
    </xf>
    <xf numFmtId="0" fontId="6" fillId="23" borderId="1" xfId="1" applyFont="1" applyFill="1" applyBorder="1" applyAlignment="1" applyProtection="1">
      <alignment horizontal="center" vertical="center"/>
      <protection hidden="1"/>
    </xf>
    <xf numFmtId="0" fontId="21" fillId="5" borderId="0" xfId="1" applyFont="1" applyFill="1" applyBorder="1" applyAlignment="1">
      <alignment horizontal="center" vertical="center"/>
    </xf>
    <xf numFmtId="0" fontId="2" fillId="4" borderId="0" xfId="1" quotePrefix="1" applyFont="1" applyFill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left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49" fillId="0" borderId="0" xfId="0" applyNumberFormat="1" applyFont="1" applyBorder="1" applyAlignment="1">
      <alignment horizontal="center"/>
    </xf>
    <xf numFmtId="0" fontId="48" fillId="0" borderId="36" xfId="0" applyNumberFormat="1" applyFont="1" applyBorder="1" applyAlignment="1">
      <alignment horizontal="center" vertical="center" wrapText="1"/>
    </xf>
    <xf numFmtId="0" fontId="48" fillId="0" borderId="37" xfId="0" applyNumberFormat="1" applyFont="1" applyBorder="1" applyAlignment="1">
      <alignment horizontal="center" vertical="center" wrapText="1"/>
    </xf>
    <xf numFmtId="0" fontId="48" fillId="0" borderId="2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/>
    </xf>
    <xf numFmtId="0" fontId="47" fillId="0" borderId="36" xfId="0" applyNumberFormat="1" applyFont="1" applyBorder="1" applyAlignment="1">
      <alignment horizontal="center" vertical="center" wrapText="1"/>
    </xf>
    <xf numFmtId="0" fontId="47" fillId="0" borderId="37" xfId="0" applyNumberFormat="1" applyFont="1" applyBorder="1" applyAlignment="1">
      <alignment horizontal="center" vertical="center" wrapText="1"/>
    </xf>
    <xf numFmtId="0" fontId="47" fillId="0" borderId="38" xfId="0" applyNumberFormat="1" applyFont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/>
    </xf>
    <xf numFmtId="0" fontId="35" fillId="0" borderId="36" xfId="0" applyNumberFormat="1" applyFont="1" applyBorder="1" applyAlignment="1">
      <alignment horizontal="center" vertical="center" wrapText="1"/>
    </xf>
    <xf numFmtId="0" fontId="35" fillId="0" borderId="37" xfId="0" applyNumberFormat="1" applyFont="1" applyBorder="1" applyAlignment="1">
      <alignment horizontal="center" vertical="center" wrapText="1"/>
    </xf>
    <xf numFmtId="0" fontId="35" fillId="0" borderId="38" xfId="0" applyNumberFormat="1" applyFont="1" applyBorder="1" applyAlignment="1">
      <alignment horizontal="center" vertical="center" wrapText="1"/>
    </xf>
    <xf numFmtId="0" fontId="45" fillId="0" borderId="0" xfId="0" applyNumberFormat="1" applyFont="1" applyBorder="1" applyAlignment="1">
      <alignment horizontal="center"/>
    </xf>
    <xf numFmtId="0" fontId="46" fillId="0" borderId="36" xfId="0" applyNumberFormat="1" applyFont="1" applyBorder="1" applyAlignment="1">
      <alignment horizontal="center" vertical="center" wrapText="1"/>
    </xf>
    <xf numFmtId="0" fontId="46" fillId="0" borderId="37" xfId="0" applyNumberFormat="1" applyFont="1" applyBorder="1" applyAlignment="1">
      <alignment horizontal="center" vertical="center" wrapText="1"/>
    </xf>
    <xf numFmtId="0" fontId="46" fillId="0" borderId="38" xfId="0" applyNumberFormat="1" applyFont="1" applyBorder="1" applyAlignment="1">
      <alignment horizontal="center" vertical="center" wrapText="1"/>
    </xf>
    <xf numFmtId="0" fontId="52" fillId="0" borderId="0" xfId="0" applyNumberFormat="1" applyFont="1" applyBorder="1" applyAlignment="1">
      <alignment horizontal="center"/>
    </xf>
    <xf numFmtId="0" fontId="42" fillId="0" borderId="36" xfId="0" applyNumberFormat="1" applyFont="1" applyBorder="1" applyAlignment="1">
      <alignment horizontal="center" vertical="center" wrapText="1"/>
    </xf>
    <xf numFmtId="0" fontId="42" fillId="0" borderId="37" xfId="0" applyNumberFormat="1" applyFont="1" applyBorder="1" applyAlignment="1">
      <alignment horizontal="center" vertical="center" wrapText="1"/>
    </xf>
    <xf numFmtId="0" fontId="42" fillId="0" borderId="38" xfId="0" applyNumberFormat="1" applyFont="1" applyBorder="1" applyAlignment="1">
      <alignment horizontal="center" vertical="center" wrapText="1"/>
    </xf>
    <xf numFmtId="0" fontId="41" fillId="21" borderId="19" xfId="0" applyNumberFormat="1" applyFont="1" applyFill="1" applyBorder="1" applyAlignment="1">
      <alignment horizontal="center"/>
    </xf>
    <xf numFmtId="0" fontId="41" fillId="21" borderId="4" xfId="0" applyNumberFormat="1" applyFont="1" applyFill="1" applyBorder="1" applyAlignment="1">
      <alignment horizontal="center"/>
    </xf>
    <xf numFmtId="0" fontId="41" fillId="21" borderId="2" xfId="0" applyNumberFormat="1" applyFont="1" applyFill="1" applyBorder="1" applyAlignment="1">
      <alignment horizontal="center"/>
    </xf>
    <xf numFmtId="0" fontId="53" fillId="0" borderId="0" xfId="0" applyNumberFormat="1" applyFont="1" applyBorder="1" applyAlignment="1">
      <alignment horizontal="center"/>
    </xf>
    <xf numFmtId="0" fontId="61" fillId="0" borderId="36" xfId="0" applyNumberFormat="1" applyFont="1" applyBorder="1" applyAlignment="1">
      <alignment horizontal="center" vertical="center" wrapText="1"/>
    </xf>
    <xf numFmtId="0" fontId="61" fillId="0" borderId="37" xfId="0" applyNumberFormat="1" applyFont="1" applyBorder="1" applyAlignment="1">
      <alignment horizontal="center" vertical="center" wrapText="1"/>
    </xf>
    <xf numFmtId="0" fontId="61" fillId="0" borderId="38" xfId="0" applyNumberFormat="1" applyFont="1" applyBorder="1" applyAlignment="1">
      <alignment horizontal="center" vertical="center" wrapText="1"/>
    </xf>
    <xf numFmtId="0" fontId="55" fillId="0" borderId="36" xfId="0" applyNumberFormat="1" applyFont="1" applyBorder="1" applyAlignment="1">
      <alignment horizontal="center" vertical="center" wrapText="1"/>
    </xf>
    <xf numFmtId="0" fontId="55" fillId="0" borderId="37" xfId="0" applyNumberFormat="1" applyFont="1" applyBorder="1" applyAlignment="1">
      <alignment horizontal="center" vertical="center" wrapText="1"/>
    </xf>
    <xf numFmtId="0" fontId="55" fillId="0" borderId="38" xfId="0" applyNumberFormat="1" applyFont="1" applyBorder="1" applyAlignment="1">
      <alignment horizontal="center" vertical="center" wrapText="1"/>
    </xf>
    <xf numFmtId="0" fontId="56" fillId="0" borderId="0" xfId="0" applyNumberFormat="1" applyFont="1" applyBorder="1" applyAlignment="1">
      <alignment horizontal="center"/>
    </xf>
    <xf numFmtId="0" fontId="6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3">
    <cellStyle name="Comma" xfId="2" builtinId="3"/>
    <cellStyle name="Normal" xfId="0" builtinId="0"/>
    <cellStyle name="Normal_CAL-A4" xfId="1"/>
  </cellStyles>
  <dxfs count="0"/>
  <tableStyles count="0" defaultTableStyle="TableStyleMedium9" defaultPivotStyle="PivotStyleLight16"/>
  <colors>
    <mruColors>
      <color rgb="FF9900CC"/>
      <color rgb="FFE6E0EC"/>
      <color rgb="FF800000"/>
      <color rgb="FFFF99FF"/>
      <color rgb="FFD60093"/>
      <color rgb="FF006600"/>
      <color rgb="FF0000FF"/>
      <color rgb="FFFF0000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7</xdr:row>
      <xdr:rowOff>142875</xdr:rowOff>
    </xdr:from>
    <xdr:to>
      <xdr:col>13</xdr:col>
      <xdr:colOff>0</xdr:colOff>
      <xdr:row>7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2800350" y="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28574</xdr:colOff>
      <xdr:row>19</xdr:row>
      <xdr:rowOff>28575</xdr:rowOff>
    </xdr:from>
    <xdr:to>
      <xdr:col>5</xdr:col>
      <xdr:colOff>266699</xdr:colOff>
      <xdr:row>19</xdr:row>
      <xdr:rowOff>200025</xdr:rowOff>
    </xdr:to>
    <xdr:sp macro="" textlink="">
      <xdr:nvSpPr>
        <xdr:cNvPr id="5" name="วงรี 4"/>
        <xdr:cNvSpPr/>
      </xdr:nvSpPr>
      <xdr:spPr>
        <a:xfrm>
          <a:off x="1323974" y="1752600"/>
          <a:ext cx="238125" cy="171450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19050</xdr:colOff>
      <xdr:row>19</xdr:row>
      <xdr:rowOff>9524</xdr:rowOff>
    </xdr:from>
    <xdr:to>
      <xdr:col>16</xdr:col>
      <xdr:colOff>285750</xdr:colOff>
      <xdr:row>19</xdr:row>
      <xdr:rowOff>209549</xdr:rowOff>
    </xdr:to>
    <xdr:sp macro="" textlink="">
      <xdr:nvSpPr>
        <xdr:cNvPr id="7" name="วงรี 6"/>
        <xdr:cNvSpPr/>
      </xdr:nvSpPr>
      <xdr:spPr>
        <a:xfrm>
          <a:off x="4067175" y="1733549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19050</xdr:colOff>
      <xdr:row>19</xdr:row>
      <xdr:rowOff>9525</xdr:rowOff>
    </xdr:from>
    <xdr:to>
      <xdr:col>25</xdr:col>
      <xdr:colOff>285750</xdr:colOff>
      <xdr:row>20</xdr:row>
      <xdr:rowOff>0</xdr:rowOff>
    </xdr:to>
    <xdr:sp macro="" textlink="">
      <xdr:nvSpPr>
        <xdr:cNvPr id="8" name="วงรี 7"/>
        <xdr:cNvSpPr/>
      </xdr:nvSpPr>
      <xdr:spPr>
        <a:xfrm>
          <a:off x="6181725" y="173355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</xdr:colOff>
      <xdr:row>27</xdr:row>
      <xdr:rowOff>9525</xdr:rowOff>
    </xdr:from>
    <xdr:to>
      <xdr:col>6</xdr:col>
      <xdr:colOff>285750</xdr:colOff>
      <xdr:row>28</xdr:row>
      <xdr:rowOff>0</xdr:rowOff>
    </xdr:to>
    <xdr:sp macro="" textlink="">
      <xdr:nvSpPr>
        <xdr:cNvPr id="9" name="วงรี 8"/>
        <xdr:cNvSpPr/>
      </xdr:nvSpPr>
      <xdr:spPr>
        <a:xfrm>
          <a:off x="1619250" y="331470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19050</xdr:colOff>
      <xdr:row>28</xdr:row>
      <xdr:rowOff>0</xdr:rowOff>
    </xdr:from>
    <xdr:to>
      <xdr:col>15</xdr:col>
      <xdr:colOff>285750</xdr:colOff>
      <xdr:row>28</xdr:row>
      <xdr:rowOff>200025</xdr:rowOff>
    </xdr:to>
    <xdr:sp macro="" textlink="">
      <xdr:nvSpPr>
        <xdr:cNvPr id="10" name="วงรี 9"/>
        <xdr:cNvSpPr/>
      </xdr:nvSpPr>
      <xdr:spPr>
        <a:xfrm>
          <a:off x="3762375" y="3514725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26</xdr:col>
      <xdr:colOff>19050</xdr:colOff>
      <xdr:row>27</xdr:row>
      <xdr:rowOff>0</xdr:rowOff>
    </xdr:from>
    <xdr:to>
      <xdr:col>26</xdr:col>
      <xdr:colOff>285750</xdr:colOff>
      <xdr:row>27</xdr:row>
      <xdr:rowOff>200025</xdr:rowOff>
    </xdr:to>
    <xdr:sp macro="" textlink="">
      <xdr:nvSpPr>
        <xdr:cNvPr id="11" name="วงรี 10"/>
        <xdr:cNvSpPr/>
      </xdr:nvSpPr>
      <xdr:spPr>
        <a:xfrm>
          <a:off x="6486525" y="3305175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19050</xdr:colOff>
      <xdr:row>36</xdr:row>
      <xdr:rowOff>9525</xdr:rowOff>
    </xdr:from>
    <xdr:to>
      <xdr:col>5</xdr:col>
      <xdr:colOff>285750</xdr:colOff>
      <xdr:row>37</xdr:row>
      <xdr:rowOff>0</xdr:rowOff>
    </xdr:to>
    <xdr:sp macro="" textlink="">
      <xdr:nvSpPr>
        <xdr:cNvPr id="12" name="วงรี 11"/>
        <xdr:cNvSpPr/>
      </xdr:nvSpPr>
      <xdr:spPr>
        <a:xfrm>
          <a:off x="1314450" y="508635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19050</xdr:colOff>
      <xdr:row>36</xdr:row>
      <xdr:rowOff>0</xdr:rowOff>
    </xdr:from>
    <xdr:to>
      <xdr:col>16</xdr:col>
      <xdr:colOff>285750</xdr:colOff>
      <xdr:row>36</xdr:row>
      <xdr:rowOff>200025</xdr:rowOff>
    </xdr:to>
    <xdr:sp macro="" textlink="">
      <xdr:nvSpPr>
        <xdr:cNvPr id="13" name="วงรี 12"/>
        <xdr:cNvSpPr/>
      </xdr:nvSpPr>
      <xdr:spPr>
        <a:xfrm>
          <a:off x="4067175" y="5076825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28575</xdr:colOff>
      <xdr:row>35</xdr:row>
      <xdr:rowOff>9525</xdr:rowOff>
    </xdr:from>
    <xdr:to>
      <xdr:col>25</xdr:col>
      <xdr:colOff>295275</xdr:colOff>
      <xdr:row>36</xdr:row>
      <xdr:rowOff>0</xdr:rowOff>
    </xdr:to>
    <xdr:sp macro="" textlink="">
      <xdr:nvSpPr>
        <xdr:cNvPr id="14" name="วงรี 13"/>
        <xdr:cNvSpPr/>
      </xdr:nvSpPr>
      <xdr:spPr>
        <a:xfrm>
          <a:off x="6191250" y="487680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</xdr:colOff>
      <xdr:row>45</xdr:row>
      <xdr:rowOff>19050</xdr:rowOff>
    </xdr:from>
    <xdr:to>
      <xdr:col>6</xdr:col>
      <xdr:colOff>285750</xdr:colOff>
      <xdr:row>46</xdr:row>
      <xdr:rowOff>9525</xdr:rowOff>
    </xdr:to>
    <xdr:sp macro="" textlink="">
      <xdr:nvSpPr>
        <xdr:cNvPr id="15" name="วงรี 14"/>
        <xdr:cNvSpPr/>
      </xdr:nvSpPr>
      <xdr:spPr>
        <a:xfrm>
          <a:off x="1619250" y="6886575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19050</xdr:colOff>
      <xdr:row>45</xdr:row>
      <xdr:rowOff>9525</xdr:rowOff>
    </xdr:from>
    <xdr:to>
      <xdr:col>15</xdr:col>
      <xdr:colOff>285750</xdr:colOff>
      <xdr:row>46</xdr:row>
      <xdr:rowOff>0</xdr:rowOff>
    </xdr:to>
    <xdr:sp macro="" textlink="">
      <xdr:nvSpPr>
        <xdr:cNvPr id="16" name="วงรี 15"/>
        <xdr:cNvSpPr/>
      </xdr:nvSpPr>
      <xdr:spPr>
        <a:xfrm>
          <a:off x="3762375" y="687705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26</xdr:col>
      <xdr:colOff>9525</xdr:colOff>
      <xdr:row>44</xdr:row>
      <xdr:rowOff>9525</xdr:rowOff>
    </xdr:from>
    <xdr:to>
      <xdr:col>26</xdr:col>
      <xdr:colOff>276225</xdr:colOff>
      <xdr:row>45</xdr:row>
      <xdr:rowOff>0</xdr:rowOff>
    </xdr:to>
    <xdr:sp macro="" textlink="">
      <xdr:nvSpPr>
        <xdr:cNvPr id="17" name="วงรี 16"/>
        <xdr:cNvSpPr/>
      </xdr:nvSpPr>
      <xdr:spPr>
        <a:xfrm>
          <a:off x="6477000" y="6667500"/>
          <a:ext cx="266700" cy="200025"/>
        </a:xfrm>
        <a:prstGeom prst="ellipse">
          <a:avLst/>
        </a:prstGeom>
        <a:solidFill>
          <a:srgbClr val="E6E0EC">
            <a:alpha val="50980"/>
          </a:srgbClr>
        </a:solidFill>
        <a:ln w="19050"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1</xdr:col>
      <xdr:colOff>266700</xdr:colOff>
      <xdr:row>54</xdr:row>
      <xdr:rowOff>200025</xdr:rowOff>
    </xdr:to>
    <xdr:sp macro="" textlink="">
      <xdr:nvSpPr>
        <xdr:cNvPr id="18" name="วงรี 17"/>
        <xdr:cNvSpPr/>
      </xdr:nvSpPr>
      <xdr:spPr>
        <a:xfrm>
          <a:off x="76200" y="8753475"/>
          <a:ext cx="266700" cy="200025"/>
        </a:xfrm>
        <a:prstGeom prst="ellipse">
          <a:avLst/>
        </a:prstGeom>
        <a:solidFill>
          <a:srgbClr val="E6E0EC"/>
        </a:solidFill>
        <a:ln>
          <a:solidFill>
            <a:srgbClr val="99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19050</xdr:colOff>
      <xdr:row>44</xdr:row>
      <xdr:rowOff>9525</xdr:rowOff>
    </xdr:from>
    <xdr:to>
      <xdr:col>22</xdr:col>
      <xdr:colOff>285750</xdr:colOff>
      <xdr:row>45</xdr:row>
      <xdr:rowOff>0</xdr:rowOff>
    </xdr:to>
    <xdr:sp macro="" textlink="">
      <xdr:nvSpPr>
        <xdr:cNvPr id="20" name="วงรี 19"/>
        <xdr:cNvSpPr/>
      </xdr:nvSpPr>
      <xdr:spPr>
        <a:xfrm>
          <a:off x="5267325" y="66675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43</xdr:row>
      <xdr:rowOff>0</xdr:rowOff>
    </xdr:from>
    <xdr:to>
      <xdr:col>22</xdr:col>
      <xdr:colOff>295275</xdr:colOff>
      <xdr:row>43</xdr:row>
      <xdr:rowOff>200025</xdr:rowOff>
    </xdr:to>
    <xdr:sp macro="" textlink="">
      <xdr:nvSpPr>
        <xdr:cNvPr id="21" name="วงรี 20"/>
        <xdr:cNvSpPr/>
      </xdr:nvSpPr>
      <xdr:spPr>
        <a:xfrm>
          <a:off x="5276850" y="64484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42</xdr:row>
      <xdr:rowOff>0</xdr:rowOff>
    </xdr:from>
    <xdr:to>
      <xdr:col>22</xdr:col>
      <xdr:colOff>295275</xdr:colOff>
      <xdr:row>42</xdr:row>
      <xdr:rowOff>200025</xdr:rowOff>
    </xdr:to>
    <xdr:sp macro="" textlink="">
      <xdr:nvSpPr>
        <xdr:cNvPr id="22" name="วงรี 21"/>
        <xdr:cNvSpPr/>
      </xdr:nvSpPr>
      <xdr:spPr>
        <a:xfrm>
          <a:off x="5276850" y="62388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41</xdr:row>
      <xdr:rowOff>0</xdr:rowOff>
    </xdr:from>
    <xdr:to>
      <xdr:col>22</xdr:col>
      <xdr:colOff>295275</xdr:colOff>
      <xdr:row>41</xdr:row>
      <xdr:rowOff>200025</xdr:rowOff>
    </xdr:to>
    <xdr:sp macro="" textlink="">
      <xdr:nvSpPr>
        <xdr:cNvPr id="23" name="วงรี 22"/>
        <xdr:cNvSpPr/>
      </xdr:nvSpPr>
      <xdr:spPr>
        <a:xfrm>
          <a:off x="5276850" y="60293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19050</xdr:colOff>
      <xdr:row>44</xdr:row>
      <xdr:rowOff>9525</xdr:rowOff>
    </xdr:from>
    <xdr:to>
      <xdr:col>12</xdr:col>
      <xdr:colOff>285750</xdr:colOff>
      <xdr:row>45</xdr:row>
      <xdr:rowOff>0</xdr:rowOff>
    </xdr:to>
    <xdr:sp macro="" textlink="">
      <xdr:nvSpPr>
        <xdr:cNvPr id="24" name="วงรี 23"/>
        <xdr:cNvSpPr/>
      </xdr:nvSpPr>
      <xdr:spPr>
        <a:xfrm>
          <a:off x="2847975" y="66675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28575</xdr:colOff>
      <xdr:row>43</xdr:row>
      <xdr:rowOff>9525</xdr:rowOff>
    </xdr:from>
    <xdr:to>
      <xdr:col>12</xdr:col>
      <xdr:colOff>295275</xdr:colOff>
      <xdr:row>44</xdr:row>
      <xdr:rowOff>0</xdr:rowOff>
    </xdr:to>
    <xdr:sp macro="" textlink="">
      <xdr:nvSpPr>
        <xdr:cNvPr id="25" name="วงรี 24"/>
        <xdr:cNvSpPr/>
      </xdr:nvSpPr>
      <xdr:spPr>
        <a:xfrm>
          <a:off x="2857500" y="64579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28575</xdr:colOff>
      <xdr:row>42</xdr:row>
      <xdr:rowOff>9525</xdr:rowOff>
    </xdr:from>
    <xdr:to>
      <xdr:col>12</xdr:col>
      <xdr:colOff>295275</xdr:colOff>
      <xdr:row>43</xdr:row>
      <xdr:rowOff>0</xdr:rowOff>
    </xdr:to>
    <xdr:sp macro="" textlink="">
      <xdr:nvSpPr>
        <xdr:cNvPr id="26" name="วงรี 25"/>
        <xdr:cNvSpPr/>
      </xdr:nvSpPr>
      <xdr:spPr>
        <a:xfrm>
          <a:off x="2857500" y="62484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44</xdr:row>
      <xdr:rowOff>9525</xdr:rowOff>
    </xdr:from>
    <xdr:to>
      <xdr:col>2</xdr:col>
      <xdr:colOff>285750</xdr:colOff>
      <xdr:row>45</xdr:row>
      <xdr:rowOff>0</xdr:rowOff>
    </xdr:to>
    <xdr:sp macro="" textlink="">
      <xdr:nvSpPr>
        <xdr:cNvPr id="27" name="วงรี 26"/>
        <xdr:cNvSpPr/>
      </xdr:nvSpPr>
      <xdr:spPr>
        <a:xfrm>
          <a:off x="400050" y="66675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43</xdr:row>
      <xdr:rowOff>0</xdr:rowOff>
    </xdr:from>
    <xdr:to>
      <xdr:col>2</xdr:col>
      <xdr:colOff>295275</xdr:colOff>
      <xdr:row>43</xdr:row>
      <xdr:rowOff>200025</xdr:rowOff>
    </xdr:to>
    <xdr:sp macro="" textlink="">
      <xdr:nvSpPr>
        <xdr:cNvPr id="28" name="วงรี 27"/>
        <xdr:cNvSpPr/>
      </xdr:nvSpPr>
      <xdr:spPr>
        <a:xfrm>
          <a:off x="409575" y="64484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42</xdr:row>
      <xdr:rowOff>0</xdr:rowOff>
    </xdr:from>
    <xdr:to>
      <xdr:col>2</xdr:col>
      <xdr:colOff>295275</xdr:colOff>
      <xdr:row>42</xdr:row>
      <xdr:rowOff>200025</xdr:rowOff>
    </xdr:to>
    <xdr:sp macro="" textlink="">
      <xdr:nvSpPr>
        <xdr:cNvPr id="29" name="วงรี 28"/>
        <xdr:cNvSpPr/>
      </xdr:nvSpPr>
      <xdr:spPr>
        <a:xfrm>
          <a:off x="409575" y="62388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19050</xdr:colOff>
      <xdr:row>35</xdr:row>
      <xdr:rowOff>9525</xdr:rowOff>
    </xdr:from>
    <xdr:to>
      <xdr:col>22</xdr:col>
      <xdr:colOff>285750</xdr:colOff>
      <xdr:row>36</xdr:row>
      <xdr:rowOff>0</xdr:rowOff>
    </xdr:to>
    <xdr:sp macro="" textlink="">
      <xdr:nvSpPr>
        <xdr:cNvPr id="30" name="วงรี 29"/>
        <xdr:cNvSpPr/>
      </xdr:nvSpPr>
      <xdr:spPr>
        <a:xfrm>
          <a:off x="5267325" y="48768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34</xdr:row>
      <xdr:rowOff>9525</xdr:rowOff>
    </xdr:from>
    <xdr:to>
      <xdr:col>22</xdr:col>
      <xdr:colOff>295275</xdr:colOff>
      <xdr:row>35</xdr:row>
      <xdr:rowOff>0</xdr:rowOff>
    </xdr:to>
    <xdr:sp macro="" textlink="">
      <xdr:nvSpPr>
        <xdr:cNvPr id="31" name="วงรี 30"/>
        <xdr:cNvSpPr/>
      </xdr:nvSpPr>
      <xdr:spPr>
        <a:xfrm>
          <a:off x="5276850" y="46672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33</xdr:row>
      <xdr:rowOff>9525</xdr:rowOff>
    </xdr:from>
    <xdr:to>
      <xdr:col>22</xdr:col>
      <xdr:colOff>295275</xdr:colOff>
      <xdr:row>34</xdr:row>
      <xdr:rowOff>0</xdr:rowOff>
    </xdr:to>
    <xdr:sp macro="" textlink="">
      <xdr:nvSpPr>
        <xdr:cNvPr id="32" name="วงรี 31"/>
        <xdr:cNvSpPr/>
      </xdr:nvSpPr>
      <xdr:spPr>
        <a:xfrm>
          <a:off x="5276850" y="44577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32</xdr:row>
      <xdr:rowOff>9525</xdr:rowOff>
    </xdr:from>
    <xdr:to>
      <xdr:col>22</xdr:col>
      <xdr:colOff>295275</xdr:colOff>
      <xdr:row>33</xdr:row>
      <xdr:rowOff>0</xdr:rowOff>
    </xdr:to>
    <xdr:sp macro="" textlink="">
      <xdr:nvSpPr>
        <xdr:cNvPr id="33" name="วงรี 32"/>
        <xdr:cNvSpPr/>
      </xdr:nvSpPr>
      <xdr:spPr>
        <a:xfrm>
          <a:off x="5276850" y="42481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27</xdr:row>
      <xdr:rowOff>9525</xdr:rowOff>
    </xdr:from>
    <xdr:to>
      <xdr:col>22</xdr:col>
      <xdr:colOff>295275</xdr:colOff>
      <xdr:row>28</xdr:row>
      <xdr:rowOff>0</xdr:rowOff>
    </xdr:to>
    <xdr:sp macro="" textlink="">
      <xdr:nvSpPr>
        <xdr:cNvPr id="34" name="วงรี 33"/>
        <xdr:cNvSpPr/>
      </xdr:nvSpPr>
      <xdr:spPr>
        <a:xfrm>
          <a:off x="5276850" y="33147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26</xdr:row>
      <xdr:rowOff>0</xdr:rowOff>
    </xdr:from>
    <xdr:to>
      <xdr:col>22</xdr:col>
      <xdr:colOff>295275</xdr:colOff>
      <xdr:row>26</xdr:row>
      <xdr:rowOff>200025</xdr:rowOff>
    </xdr:to>
    <xdr:sp macro="" textlink="">
      <xdr:nvSpPr>
        <xdr:cNvPr id="35" name="วงรี 34"/>
        <xdr:cNvSpPr/>
      </xdr:nvSpPr>
      <xdr:spPr>
        <a:xfrm>
          <a:off x="5276850" y="30956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25</xdr:row>
      <xdr:rowOff>0</xdr:rowOff>
    </xdr:from>
    <xdr:to>
      <xdr:col>22</xdr:col>
      <xdr:colOff>295275</xdr:colOff>
      <xdr:row>25</xdr:row>
      <xdr:rowOff>200025</xdr:rowOff>
    </xdr:to>
    <xdr:sp macro="" textlink="">
      <xdr:nvSpPr>
        <xdr:cNvPr id="36" name="วงรี 35"/>
        <xdr:cNvSpPr/>
      </xdr:nvSpPr>
      <xdr:spPr>
        <a:xfrm>
          <a:off x="5276850" y="28860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24</xdr:row>
      <xdr:rowOff>0</xdr:rowOff>
    </xdr:from>
    <xdr:to>
      <xdr:col>22</xdr:col>
      <xdr:colOff>295275</xdr:colOff>
      <xdr:row>24</xdr:row>
      <xdr:rowOff>200025</xdr:rowOff>
    </xdr:to>
    <xdr:sp macro="" textlink="">
      <xdr:nvSpPr>
        <xdr:cNvPr id="37" name="วงรี 36"/>
        <xdr:cNvSpPr/>
      </xdr:nvSpPr>
      <xdr:spPr>
        <a:xfrm>
          <a:off x="5276850" y="26765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19050</xdr:colOff>
      <xdr:row>35</xdr:row>
      <xdr:rowOff>9525</xdr:rowOff>
    </xdr:from>
    <xdr:to>
      <xdr:col>12</xdr:col>
      <xdr:colOff>285750</xdr:colOff>
      <xdr:row>36</xdr:row>
      <xdr:rowOff>0</xdr:rowOff>
    </xdr:to>
    <xdr:sp macro="" textlink="">
      <xdr:nvSpPr>
        <xdr:cNvPr id="38" name="วงรี 37"/>
        <xdr:cNvSpPr/>
      </xdr:nvSpPr>
      <xdr:spPr>
        <a:xfrm>
          <a:off x="2847975" y="48768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28575</xdr:colOff>
      <xdr:row>34</xdr:row>
      <xdr:rowOff>9525</xdr:rowOff>
    </xdr:from>
    <xdr:to>
      <xdr:col>12</xdr:col>
      <xdr:colOff>295275</xdr:colOff>
      <xdr:row>35</xdr:row>
      <xdr:rowOff>0</xdr:rowOff>
    </xdr:to>
    <xdr:sp macro="" textlink="">
      <xdr:nvSpPr>
        <xdr:cNvPr id="39" name="วงรี 38"/>
        <xdr:cNvSpPr/>
      </xdr:nvSpPr>
      <xdr:spPr>
        <a:xfrm>
          <a:off x="2857500" y="46672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28575</xdr:colOff>
      <xdr:row>33</xdr:row>
      <xdr:rowOff>9525</xdr:rowOff>
    </xdr:from>
    <xdr:to>
      <xdr:col>12</xdr:col>
      <xdr:colOff>295275</xdr:colOff>
      <xdr:row>34</xdr:row>
      <xdr:rowOff>0</xdr:rowOff>
    </xdr:to>
    <xdr:sp macro="" textlink="">
      <xdr:nvSpPr>
        <xdr:cNvPr id="40" name="วงรี 39"/>
        <xdr:cNvSpPr/>
      </xdr:nvSpPr>
      <xdr:spPr>
        <a:xfrm>
          <a:off x="2857500" y="44577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35</xdr:row>
      <xdr:rowOff>19050</xdr:rowOff>
    </xdr:from>
    <xdr:to>
      <xdr:col>2</xdr:col>
      <xdr:colOff>285750</xdr:colOff>
      <xdr:row>36</xdr:row>
      <xdr:rowOff>9525</xdr:rowOff>
    </xdr:to>
    <xdr:sp macro="" textlink="">
      <xdr:nvSpPr>
        <xdr:cNvPr id="42" name="วงรี 41"/>
        <xdr:cNvSpPr/>
      </xdr:nvSpPr>
      <xdr:spPr>
        <a:xfrm>
          <a:off x="400050" y="48863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33</xdr:row>
      <xdr:rowOff>9525</xdr:rowOff>
    </xdr:from>
    <xdr:to>
      <xdr:col>2</xdr:col>
      <xdr:colOff>285750</xdr:colOff>
      <xdr:row>34</xdr:row>
      <xdr:rowOff>0</xdr:rowOff>
    </xdr:to>
    <xdr:sp macro="" textlink="">
      <xdr:nvSpPr>
        <xdr:cNvPr id="44" name="วงรี 43"/>
        <xdr:cNvSpPr/>
      </xdr:nvSpPr>
      <xdr:spPr>
        <a:xfrm>
          <a:off x="400050" y="44577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19050</xdr:colOff>
      <xdr:row>27</xdr:row>
      <xdr:rowOff>9525</xdr:rowOff>
    </xdr:from>
    <xdr:to>
      <xdr:col>12</xdr:col>
      <xdr:colOff>285750</xdr:colOff>
      <xdr:row>28</xdr:row>
      <xdr:rowOff>0</xdr:rowOff>
    </xdr:to>
    <xdr:sp macro="" textlink="">
      <xdr:nvSpPr>
        <xdr:cNvPr id="46" name="วงรี 45"/>
        <xdr:cNvSpPr/>
      </xdr:nvSpPr>
      <xdr:spPr>
        <a:xfrm>
          <a:off x="2847975" y="33147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19050</xdr:colOff>
      <xdr:row>26</xdr:row>
      <xdr:rowOff>9525</xdr:rowOff>
    </xdr:from>
    <xdr:to>
      <xdr:col>12</xdr:col>
      <xdr:colOff>285750</xdr:colOff>
      <xdr:row>27</xdr:row>
      <xdr:rowOff>0</xdr:rowOff>
    </xdr:to>
    <xdr:sp macro="" textlink="">
      <xdr:nvSpPr>
        <xdr:cNvPr id="47" name="วงรี 46"/>
        <xdr:cNvSpPr/>
      </xdr:nvSpPr>
      <xdr:spPr>
        <a:xfrm>
          <a:off x="2847975" y="31051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27</xdr:row>
      <xdr:rowOff>19050</xdr:rowOff>
    </xdr:from>
    <xdr:to>
      <xdr:col>2</xdr:col>
      <xdr:colOff>285750</xdr:colOff>
      <xdr:row>28</xdr:row>
      <xdr:rowOff>9525</xdr:rowOff>
    </xdr:to>
    <xdr:sp macro="" textlink="">
      <xdr:nvSpPr>
        <xdr:cNvPr id="50" name="วงรี 49"/>
        <xdr:cNvSpPr/>
      </xdr:nvSpPr>
      <xdr:spPr>
        <a:xfrm>
          <a:off x="400050" y="33242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295275</xdr:colOff>
      <xdr:row>26</xdr:row>
      <xdr:rowOff>0</xdr:rowOff>
    </xdr:to>
    <xdr:sp macro="" textlink="">
      <xdr:nvSpPr>
        <xdr:cNvPr id="53" name="วงรี 52"/>
        <xdr:cNvSpPr/>
      </xdr:nvSpPr>
      <xdr:spPr>
        <a:xfrm>
          <a:off x="714375" y="28956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19050</xdr:colOff>
      <xdr:row>19</xdr:row>
      <xdr:rowOff>9525</xdr:rowOff>
    </xdr:from>
    <xdr:to>
      <xdr:col>22</xdr:col>
      <xdr:colOff>285750</xdr:colOff>
      <xdr:row>20</xdr:row>
      <xdr:rowOff>0</xdr:rowOff>
    </xdr:to>
    <xdr:sp macro="" textlink="">
      <xdr:nvSpPr>
        <xdr:cNvPr id="54" name="วงรี 53"/>
        <xdr:cNvSpPr/>
      </xdr:nvSpPr>
      <xdr:spPr>
        <a:xfrm>
          <a:off x="5267325" y="17335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18</xdr:row>
      <xdr:rowOff>0</xdr:rowOff>
    </xdr:from>
    <xdr:to>
      <xdr:col>22</xdr:col>
      <xdr:colOff>295275</xdr:colOff>
      <xdr:row>18</xdr:row>
      <xdr:rowOff>200025</xdr:rowOff>
    </xdr:to>
    <xdr:sp macro="" textlink="">
      <xdr:nvSpPr>
        <xdr:cNvPr id="55" name="วงรี 54"/>
        <xdr:cNvSpPr/>
      </xdr:nvSpPr>
      <xdr:spPr>
        <a:xfrm>
          <a:off x="5276850" y="15144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17</xdr:row>
      <xdr:rowOff>0</xdr:rowOff>
    </xdr:from>
    <xdr:to>
      <xdr:col>22</xdr:col>
      <xdr:colOff>295275</xdr:colOff>
      <xdr:row>17</xdr:row>
      <xdr:rowOff>200025</xdr:rowOff>
    </xdr:to>
    <xdr:sp macro="" textlink="">
      <xdr:nvSpPr>
        <xdr:cNvPr id="56" name="วงรี 55"/>
        <xdr:cNvSpPr/>
      </xdr:nvSpPr>
      <xdr:spPr>
        <a:xfrm>
          <a:off x="5276850" y="13049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22</xdr:col>
      <xdr:colOff>28575</xdr:colOff>
      <xdr:row>16</xdr:row>
      <xdr:rowOff>0</xdr:rowOff>
    </xdr:from>
    <xdr:to>
      <xdr:col>22</xdr:col>
      <xdr:colOff>295275</xdr:colOff>
      <xdr:row>16</xdr:row>
      <xdr:rowOff>200025</xdr:rowOff>
    </xdr:to>
    <xdr:sp macro="" textlink="">
      <xdr:nvSpPr>
        <xdr:cNvPr id="57" name="วงรี 56"/>
        <xdr:cNvSpPr/>
      </xdr:nvSpPr>
      <xdr:spPr>
        <a:xfrm>
          <a:off x="5276850" y="10953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28575</xdr:colOff>
      <xdr:row>18</xdr:row>
      <xdr:rowOff>9525</xdr:rowOff>
    </xdr:from>
    <xdr:to>
      <xdr:col>12</xdr:col>
      <xdr:colOff>295275</xdr:colOff>
      <xdr:row>19</xdr:row>
      <xdr:rowOff>0</xdr:rowOff>
    </xdr:to>
    <xdr:sp macro="" textlink="">
      <xdr:nvSpPr>
        <xdr:cNvPr id="58" name="วงรี 57"/>
        <xdr:cNvSpPr/>
      </xdr:nvSpPr>
      <xdr:spPr>
        <a:xfrm>
          <a:off x="2857500" y="15240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38100</xdr:colOff>
      <xdr:row>17</xdr:row>
      <xdr:rowOff>0</xdr:rowOff>
    </xdr:from>
    <xdr:to>
      <xdr:col>13</xdr:col>
      <xdr:colOff>0</xdr:colOff>
      <xdr:row>17</xdr:row>
      <xdr:rowOff>200025</xdr:rowOff>
    </xdr:to>
    <xdr:sp macro="" textlink="">
      <xdr:nvSpPr>
        <xdr:cNvPr id="59" name="วงรี 58"/>
        <xdr:cNvSpPr/>
      </xdr:nvSpPr>
      <xdr:spPr>
        <a:xfrm>
          <a:off x="2867025" y="130492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38100</xdr:colOff>
      <xdr:row>16</xdr:row>
      <xdr:rowOff>0</xdr:rowOff>
    </xdr:from>
    <xdr:to>
      <xdr:col>13</xdr:col>
      <xdr:colOff>0</xdr:colOff>
      <xdr:row>16</xdr:row>
      <xdr:rowOff>200025</xdr:rowOff>
    </xdr:to>
    <xdr:sp macro="" textlink="">
      <xdr:nvSpPr>
        <xdr:cNvPr id="60" name="วงรี 59"/>
        <xdr:cNvSpPr/>
      </xdr:nvSpPr>
      <xdr:spPr>
        <a:xfrm>
          <a:off x="2867025" y="1095375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18</xdr:row>
      <xdr:rowOff>9525</xdr:rowOff>
    </xdr:from>
    <xdr:to>
      <xdr:col>2</xdr:col>
      <xdr:colOff>285750</xdr:colOff>
      <xdr:row>19</xdr:row>
      <xdr:rowOff>0</xdr:rowOff>
    </xdr:to>
    <xdr:sp macro="" textlink="">
      <xdr:nvSpPr>
        <xdr:cNvPr id="63" name="วงรี 62"/>
        <xdr:cNvSpPr/>
      </xdr:nvSpPr>
      <xdr:spPr>
        <a:xfrm>
          <a:off x="400050" y="15240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17</xdr:row>
      <xdr:rowOff>9525</xdr:rowOff>
    </xdr:from>
    <xdr:to>
      <xdr:col>2</xdr:col>
      <xdr:colOff>285750</xdr:colOff>
      <xdr:row>18</xdr:row>
      <xdr:rowOff>0</xdr:rowOff>
    </xdr:to>
    <xdr:sp macro="" textlink="">
      <xdr:nvSpPr>
        <xdr:cNvPr id="64" name="วงรี 63"/>
        <xdr:cNvSpPr/>
      </xdr:nvSpPr>
      <xdr:spPr>
        <a:xfrm>
          <a:off x="400050" y="131445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16</xdr:row>
      <xdr:rowOff>9525</xdr:rowOff>
    </xdr:from>
    <xdr:to>
      <xdr:col>2</xdr:col>
      <xdr:colOff>285750</xdr:colOff>
      <xdr:row>17</xdr:row>
      <xdr:rowOff>0</xdr:rowOff>
    </xdr:to>
    <xdr:sp macro="" textlink="">
      <xdr:nvSpPr>
        <xdr:cNvPr id="65" name="วงรี 64"/>
        <xdr:cNvSpPr/>
      </xdr:nvSpPr>
      <xdr:spPr>
        <a:xfrm>
          <a:off x="400050" y="1104900"/>
          <a:ext cx="266700" cy="20002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0</xdr:colOff>
      <xdr:row>51</xdr:row>
      <xdr:rowOff>0</xdr:rowOff>
    </xdr:from>
    <xdr:to>
      <xdr:col>21</xdr:col>
      <xdr:colOff>266700</xdr:colOff>
      <xdr:row>51</xdr:row>
      <xdr:rowOff>200025</xdr:rowOff>
    </xdr:to>
    <xdr:sp macro="" textlink="">
      <xdr:nvSpPr>
        <xdr:cNvPr id="66" name="วงรี 65"/>
        <xdr:cNvSpPr/>
      </xdr:nvSpPr>
      <xdr:spPr>
        <a:xfrm>
          <a:off x="4943475" y="8124825"/>
          <a:ext cx="266700" cy="200025"/>
        </a:xfrm>
        <a:prstGeom prst="ellipse">
          <a:avLst/>
        </a:prstGeom>
        <a:noFill/>
        <a:ln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grit\AppData\Local\Temp\AVSDOC.MJU\cache.docClient.AutoOpen\1139910\&#3611;&#3599;&#3636;&#3607;&#3636;&#3609;%20&#3603;&#3623;&#3633;&#3609;&#3607;&#3637;&#3656;%208-3-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Sheet2"/>
      <sheetName val="Sheet4"/>
      <sheetName val="2013"/>
      <sheetName val="2014"/>
      <sheetName val="2011ตั้ง"/>
      <sheetName val="กก.บริหาร"/>
      <sheetName val="ประชุมรองฯ"/>
      <sheetName val="กำหนดประชุม สนอ."/>
      <sheetName val="กก.บริหารงานทั่วไป"/>
      <sheetName val="กก.ของที่ระลึก"/>
      <sheetName val="ภาคประชาชน"/>
      <sheetName val="Sheet1"/>
      <sheetName val="Sheet3"/>
    </sheetNames>
    <sheetDataSet>
      <sheetData sheetId="0">
        <row r="14">
          <cell r="E14" t="str">
            <v>SUN</v>
          </cell>
          <cell r="F14" t="str">
            <v>MON</v>
          </cell>
          <cell r="G14" t="str">
            <v>TUE</v>
          </cell>
          <cell r="H14" t="str">
            <v>WED</v>
          </cell>
          <cell r="I14" t="str">
            <v>THU</v>
          </cell>
          <cell r="J14" t="str">
            <v>FRI</v>
          </cell>
          <cell r="K14" t="str">
            <v>SAT</v>
          </cell>
          <cell r="P14" t="str">
            <v>SUN</v>
          </cell>
          <cell r="Q14" t="str">
            <v>MON</v>
          </cell>
          <cell r="R14" t="str">
            <v>TUE</v>
          </cell>
          <cell r="S14" t="str">
            <v>WED</v>
          </cell>
          <cell r="T14" t="str">
            <v>THU</v>
          </cell>
          <cell r="U14" t="str">
            <v>FRI</v>
          </cell>
          <cell r="V14" t="str">
            <v>SAT</v>
          </cell>
          <cell r="AA14" t="str">
            <v>SUN</v>
          </cell>
          <cell r="AB14" t="str">
            <v>MON</v>
          </cell>
          <cell r="AC14" t="str">
            <v>TUE</v>
          </cell>
          <cell r="AD14" t="str">
            <v>WED</v>
          </cell>
          <cell r="AE14" t="str">
            <v>THU</v>
          </cell>
          <cell r="AF14" t="str">
            <v>FRI</v>
          </cell>
          <cell r="AG14" t="str">
            <v>SAT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1</v>
          </cell>
          <cell r="J15">
            <v>0</v>
          </cell>
          <cell r="K15">
            <v>2</v>
          </cell>
          <cell r="P15">
            <v>1</v>
          </cell>
          <cell r="Q15">
            <v>2</v>
          </cell>
          <cell r="R15">
            <v>3</v>
          </cell>
          <cell r="S15">
            <v>4</v>
          </cell>
          <cell r="T15">
            <v>5</v>
          </cell>
          <cell r="U15">
            <v>6</v>
          </cell>
          <cell r="V15">
            <v>1</v>
          </cell>
          <cell r="AA15">
            <v>1</v>
          </cell>
          <cell r="AB15">
            <v>2</v>
          </cell>
          <cell r="AC15">
            <v>3</v>
          </cell>
          <cell r="AD15">
            <v>4</v>
          </cell>
          <cell r="AE15">
            <v>5</v>
          </cell>
          <cell r="AF15">
            <v>6</v>
          </cell>
          <cell r="AG15">
            <v>1</v>
          </cell>
        </row>
        <row r="16">
          <cell r="E16">
            <v>3</v>
          </cell>
          <cell r="F16">
            <v>4</v>
          </cell>
          <cell r="G16">
            <v>5</v>
          </cell>
          <cell r="H16">
            <v>6</v>
          </cell>
          <cell r="I16">
            <v>7</v>
          </cell>
          <cell r="J16">
            <v>8</v>
          </cell>
          <cell r="K16">
            <v>9</v>
          </cell>
          <cell r="P16">
            <v>2</v>
          </cell>
          <cell r="Q16">
            <v>3</v>
          </cell>
          <cell r="R16">
            <v>4</v>
          </cell>
          <cell r="S16">
            <v>5</v>
          </cell>
          <cell r="T16">
            <v>6</v>
          </cell>
          <cell r="U16">
            <v>7</v>
          </cell>
          <cell r="V16">
            <v>8</v>
          </cell>
          <cell r="AA16">
            <v>2</v>
          </cell>
          <cell r="AB16">
            <v>3</v>
          </cell>
          <cell r="AC16">
            <v>4</v>
          </cell>
          <cell r="AD16">
            <v>5</v>
          </cell>
          <cell r="AE16">
            <v>6</v>
          </cell>
          <cell r="AF16">
            <v>7</v>
          </cell>
          <cell r="AG16">
            <v>8</v>
          </cell>
        </row>
        <row r="17">
          <cell r="E17">
            <v>10</v>
          </cell>
          <cell r="F17">
            <v>11</v>
          </cell>
          <cell r="G17">
            <v>12</v>
          </cell>
          <cell r="H17">
            <v>13</v>
          </cell>
          <cell r="I17">
            <v>14</v>
          </cell>
          <cell r="J17">
            <v>15</v>
          </cell>
          <cell r="K17">
            <v>16</v>
          </cell>
          <cell r="P17">
            <v>9</v>
          </cell>
          <cell r="Q17">
            <v>10</v>
          </cell>
          <cell r="R17">
            <v>11</v>
          </cell>
          <cell r="S17">
            <v>12</v>
          </cell>
          <cell r="T17">
            <v>13</v>
          </cell>
          <cell r="U17">
            <v>14</v>
          </cell>
          <cell r="V17">
            <v>15</v>
          </cell>
          <cell r="AA17">
            <v>9</v>
          </cell>
          <cell r="AB17">
            <v>10</v>
          </cell>
          <cell r="AC17">
            <v>11</v>
          </cell>
          <cell r="AD17">
            <v>12</v>
          </cell>
          <cell r="AE17">
            <v>13</v>
          </cell>
          <cell r="AF17">
            <v>14</v>
          </cell>
          <cell r="AG17">
            <v>15</v>
          </cell>
        </row>
        <row r="18">
          <cell r="E18">
            <v>17</v>
          </cell>
          <cell r="F18">
            <v>18</v>
          </cell>
          <cell r="G18">
            <v>19</v>
          </cell>
          <cell r="H18">
            <v>20</v>
          </cell>
          <cell r="I18">
            <v>21</v>
          </cell>
          <cell r="J18">
            <v>22</v>
          </cell>
          <cell r="K18">
            <v>23</v>
          </cell>
          <cell r="P18">
            <v>16</v>
          </cell>
          <cell r="Q18">
            <v>17</v>
          </cell>
          <cell r="R18">
            <v>18</v>
          </cell>
          <cell r="S18">
            <v>19</v>
          </cell>
          <cell r="T18">
            <v>20</v>
          </cell>
          <cell r="U18">
            <v>21</v>
          </cell>
          <cell r="V18">
            <v>22</v>
          </cell>
          <cell r="AA18">
            <v>16</v>
          </cell>
          <cell r="AB18">
            <v>17</v>
          </cell>
          <cell r="AC18">
            <v>18</v>
          </cell>
          <cell r="AD18">
            <v>19</v>
          </cell>
          <cell r="AE18">
            <v>20</v>
          </cell>
          <cell r="AF18">
            <v>21</v>
          </cell>
          <cell r="AG18">
            <v>22</v>
          </cell>
        </row>
        <row r="19">
          <cell r="E19">
            <v>24</v>
          </cell>
          <cell r="F19">
            <v>25</v>
          </cell>
          <cell r="G19">
            <v>26</v>
          </cell>
          <cell r="H19">
            <v>27</v>
          </cell>
          <cell r="I19">
            <v>28</v>
          </cell>
          <cell r="J19">
            <v>29</v>
          </cell>
          <cell r="K19">
            <v>30</v>
          </cell>
          <cell r="P19">
            <v>23</v>
          </cell>
          <cell r="Q19">
            <v>24</v>
          </cell>
          <cell r="R19">
            <v>25</v>
          </cell>
          <cell r="S19">
            <v>26</v>
          </cell>
          <cell r="T19">
            <v>27</v>
          </cell>
          <cell r="U19">
            <v>28</v>
          </cell>
          <cell r="V19">
            <v>0</v>
          </cell>
          <cell r="AA19">
            <v>23</v>
          </cell>
          <cell r="AB19">
            <v>24</v>
          </cell>
          <cell r="AC19">
            <v>25</v>
          </cell>
          <cell r="AD19">
            <v>26</v>
          </cell>
          <cell r="AE19">
            <v>27</v>
          </cell>
          <cell r="AF19">
            <v>28</v>
          </cell>
          <cell r="AG19">
            <v>29</v>
          </cell>
        </row>
        <row r="20">
          <cell r="E20">
            <v>31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A20">
            <v>30</v>
          </cell>
          <cell r="AB20">
            <v>31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3">
          <cell r="E23" t="str">
            <v>SUN</v>
          </cell>
          <cell r="F23" t="str">
            <v>MON</v>
          </cell>
          <cell r="G23" t="str">
            <v>TUE</v>
          </cell>
          <cell r="H23" t="str">
            <v>WED</v>
          </cell>
          <cell r="I23" t="str">
            <v>THU</v>
          </cell>
          <cell r="J23" t="str">
            <v>FRI</v>
          </cell>
          <cell r="K23" t="str">
            <v>SAT</v>
          </cell>
          <cell r="P23" t="str">
            <v>SUN</v>
          </cell>
          <cell r="Q23" t="str">
            <v>MON</v>
          </cell>
          <cell r="R23" t="str">
            <v>TUE</v>
          </cell>
          <cell r="S23" t="str">
            <v>WED</v>
          </cell>
          <cell r="T23" t="str">
            <v>THU</v>
          </cell>
          <cell r="U23" t="str">
            <v>FRI</v>
          </cell>
          <cell r="V23" t="str">
            <v>SAT</v>
          </cell>
          <cell r="AA23" t="str">
            <v>SUN</v>
          </cell>
          <cell r="AB23" t="str">
            <v>MON</v>
          </cell>
          <cell r="AC23" t="str">
            <v>TUE</v>
          </cell>
          <cell r="AD23" t="str">
            <v>WED</v>
          </cell>
          <cell r="AE23" t="str">
            <v>THU</v>
          </cell>
          <cell r="AF23" t="str">
            <v>FRI</v>
          </cell>
          <cell r="AG23" t="str">
            <v>SAT</v>
          </cell>
        </row>
        <row r="24">
          <cell r="E24">
            <v>0</v>
          </cell>
          <cell r="F24">
            <v>0</v>
          </cell>
          <cell r="G24">
            <v>1</v>
          </cell>
          <cell r="H24">
            <v>2</v>
          </cell>
          <cell r="I24">
            <v>3</v>
          </cell>
          <cell r="J24">
            <v>4</v>
          </cell>
          <cell r="K24">
            <v>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</v>
          </cell>
          <cell r="U24">
            <v>2</v>
          </cell>
          <cell r="V24">
            <v>3</v>
          </cell>
          <cell r="AA24">
            <v>1</v>
          </cell>
          <cell r="AB24">
            <v>2</v>
          </cell>
          <cell r="AC24">
            <v>3</v>
          </cell>
          <cell r="AD24">
            <v>4</v>
          </cell>
          <cell r="AE24">
            <v>5</v>
          </cell>
          <cell r="AF24">
            <v>6</v>
          </cell>
          <cell r="AG24">
            <v>7</v>
          </cell>
        </row>
        <row r="25">
          <cell r="E25">
            <v>6</v>
          </cell>
          <cell r="F25">
            <v>7</v>
          </cell>
          <cell r="G25">
            <v>8</v>
          </cell>
          <cell r="H25">
            <v>9</v>
          </cell>
          <cell r="I25">
            <v>10</v>
          </cell>
          <cell r="J25">
            <v>11</v>
          </cell>
          <cell r="K25">
            <v>12</v>
          </cell>
          <cell r="P25">
            <v>4</v>
          </cell>
          <cell r="Q25">
            <v>5</v>
          </cell>
          <cell r="R25">
            <v>6</v>
          </cell>
          <cell r="S25">
            <v>7</v>
          </cell>
          <cell r="T25">
            <v>8</v>
          </cell>
          <cell r="U25">
            <v>9</v>
          </cell>
          <cell r="V25">
            <v>10</v>
          </cell>
          <cell r="AA25">
            <v>8</v>
          </cell>
          <cell r="AB25">
            <v>9</v>
          </cell>
          <cell r="AC25">
            <v>10</v>
          </cell>
          <cell r="AD25">
            <v>11</v>
          </cell>
          <cell r="AE25">
            <v>12</v>
          </cell>
          <cell r="AF25">
            <v>13</v>
          </cell>
          <cell r="AG25">
            <v>14</v>
          </cell>
        </row>
        <row r="26">
          <cell r="E26">
            <v>13</v>
          </cell>
          <cell r="F26">
            <v>14</v>
          </cell>
          <cell r="G26">
            <v>15</v>
          </cell>
          <cell r="H26">
            <v>16</v>
          </cell>
          <cell r="I26">
            <v>17</v>
          </cell>
          <cell r="J26">
            <v>18</v>
          </cell>
          <cell r="K26">
            <v>19</v>
          </cell>
          <cell r="P26">
            <v>11</v>
          </cell>
          <cell r="Q26">
            <v>12</v>
          </cell>
          <cell r="R26">
            <v>13</v>
          </cell>
          <cell r="S26">
            <v>14</v>
          </cell>
          <cell r="T26">
            <v>15</v>
          </cell>
          <cell r="U26">
            <v>16</v>
          </cell>
          <cell r="V26">
            <v>17</v>
          </cell>
          <cell r="AA26">
            <v>15</v>
          </cell>
          <cell r="AB26">
            <v>16</v>
          </cell>
          <cell r="AC26">
            <v>17</v>
          </cell>
          <cell r="AD26">
            <v>18</v>
          </cell>
          <cell r="AE26">
            <v>19</v>
          </cell>
          <cell r="AF26">
            <v>20</v>
          </cell>
          <cell r="AG26">
            <v>21</v>
          </cell>
        </row>
        <row r="27">
          <cell r="E27">
            <v>20</v>
          </cell>
          <cell r="F27">
            <v>21</v>
          </cell>
          <cell r="G27">
            <v>22</v>
          </cell>
          <cell r="H27">
            <v>23</v>
          </cell>
          <cell r="I27">
            <v>24</v>
          </cell>
          <cell r="J27">
            <v>25</v>
          </cell>
          <cell r="K27">
            <v>26</v>
          </cell>
          <cell r="P27">
            <v>18</v>
          </cell>
          <cell r="Q27">
            <v>19</v>
          </cell>
          <cell r="R27">
            <v>20</v>
          </cell>
          <cell r="S27">
            <v>21</v>
          </cell>
          <cell r="T27">
            <v>22</v>
          </cell>
          <cell r="U27">
            <v>23</v>
          </cell>
          <cell r="V27">
            <v>24</v>
          </cell>
          <cell r="AA27">
            <v>22</v>
          </cell>
          <cell r="AB27">
            <v>23</v>
          </cell>
          <cell r="AC27">
            <v>24</v>
          </cell>
          <cell r="AD27">
            <v>25</v>
          </cell>
          <cell r="AE27">
            <v>26</v>
          </cell>
          <cell r="AF27">
            <v>27</v>
          </cell>
          <cell r="AG27">
            <v>28</v>
          </cell>
        </row>
        <row r="28">
          <cell r="E28">
            <v>27</v>
          </cell>
          <cell r="F28">
            <v>28</v>
          </cell>
          <cell r="G28">
            <v>29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P28">
            <v>25</v>
          </cell>
          <cell r="Q28">
            <v>26</v>
          </cell>
          <cell r="R28">
            <v>27</v>
          </cell>
          <cell r="S28">
            <v>28</v>
          </cell>
          <cell r="T28">
            <v>29</v>
          </cell>
          <cell r="U28">
            <v>30</v>
          </cell>
          <cell r="V28">
            <v>31</v>
          </cell>
          <cell r="AA28">
            <v>29</v>
          </cell>
          <cell r="AB28">
            <v>30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2">
          <cell r="E32" t="str">
            <v>SUN</v>
          </cell>
          <cell r="F32" t="str">
            <v>MON</v>
          </cell>
          <cell r="G32" t="str">
            <v>TUE</v>
          </cell>
          <cell r="H32" t="str">
            <v>WED</v>
          </cell>
          <cell r="I32" t="str">
            <v>THU</v>
          </cell>
          <cell r="J32" t="str">
            <v>FRI</v>
          </cell>
          <cell r="K32" t="str">
            <v>SAT</v>
          </cell>
          <cell r="P32" t="str">
            <v>SUN</v>
          </cell>
          <cell r="Q32" t="str">
            <v>MON</v>
          </cell>
          <cell r="R32" t="str">
            <v>TUE</v>
          </cell>
          <cell r="S32" t="str">
            <v>WED</v>
          </cell>
          <cell r="T32" t="str">
            <v>THU</v>
          </cell>
          <cell r="U32" t="str">
            <v>FRI</v>
          </cell>
          <cell r="V32" t="str">
            <v>SAT</v>
          </cell>
          <cell r="AA32" t="str">
            <v>SUN</v>
          </cell>
          <cell r="AB32" t="str">
            <v>MON</v>
          </cell>
          <cell r="AC32" t="str">
            <v>TUE</v>
          </cell>
          <cell r="AD32" t="str">
            <v>WED</v>
          </cell>
          <cell r="AE32" t="str">
            <v>THU</v>
          </cell>
          <cell r="AF32" t="str">
            <v>FRI</v>
          </cell>
          <cell r="AG32" t="str">
            <v>SAT</v>
          </cell>
        </row>
        <row r="33">
          <cell r="E33">
            <v>0</v>
          </cell>
          <cell r="F33">
            <v>0</v>
          </cell>
          <cell r="G33">
            <v>1</v>
          </cell>
          <cell r="H33">
            <v>2</v>
          </cell>
          <cell r="I33">
            <v>3</v>
          </cell>
          <cell r="J33">
            <v>4</v>
          </cell>
          <cell r="K33">
            <v>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</v>
          </cell>
          <cell r="V33">
            <v>2</v>
          </cell>
          <cell r="AA33">
            <v>0</v>
          </cell>
          <cell r="AB33">
            <v>1</v>
          </cell>
          <cell r="AC33">
            <v>2</v>
          </cell>
          <cell r="AD33">
            <v>3</v>
          </cell>
          <cell r="AE33">
            <v>4</v>
          </cell>
          <cell r="AF33">
            <v>5</v>
          </cell>
          <cell r="AG33">
            <v>6</v>
          </cell>
        </row>
        <row r="34">
          <cell r="E34">
            <v>6</v>
          </cell>
          <cell r="F34">
            <v>7</v>
          </cell>
          <cell r="G34">
            <v>8</v>
          </cell>
          <cell r="H34">
            <v>9</v>
          </cell>
          <cell r="I34">
            <v>10</v>
          </cell>
          <cell r="J34">
            <v>11</v>
          </cell>
          <cell r="K34">
            <v>12</v>
          </cell>
          <cell r="P34">
            <v>3</v>
          </cell>
          <cell r="Q34">
            <v>4</v>
          </cell>
          <cell r="R34">
            <v>5</v>
          </cell>
          <cell r="S34">
            <v>6</v>
          </cell>
          <cell r="T34">
            <v>7</v>
          </cell>
          <cell r="U34">
            <v>8</v>
          </cell>
          <cell r="V34">
            <v>9</v>
          </cell>
          <cell r="AA34">
            <v>7</v>
          </cell>
          <cell r="AB34">
            <v>8</v>
          </cell>
          <cell r="AC34">
            <v>9</v>
          </cell>
          <cell r="AD34">
            <v>10</v>
          </cell>
          <cell r="AE34">
            <v>11</v>
          </cell>
          <cell r="AF34">
            <v>12</v>
          </cell>
          <cell r="AG34">
            <v>13</v>
          </cell>
        </row>
        <row r="35">
          <cell r="E35">
            <v>13</v>
          </cell>
          <cell r="F35">
            <v>14</v>
          </cell>
          <cell r="G35">
            <v>15</v>
          </cell>
          <cell r="H35">
            <v>16</v>
          </cell>
          <cell r="I35">
            <v>17</v>
          </cell>
          <cell r="J35">
            <v>18</v>
          </cell>
          <cell r="K35">
            <v>19</v>
          </cell>
          <cell r="P35">
            <v>10</v>
          </cell>
          <cell r="Q35">
            <v>11</v>
          </cell>
          <cell r="R35">
            <v>12</v>
          </cell>
          <cell r="S35">
            <v>13</v>
          </cell>
          <cell r="T35">
            <v>14</v>
          </cell>
          <cell r="U35">
            <v>15</v>
          </cell>
          <cell r="V35">
            <v>16</v>
          </cell>
          <cell r="AA35">
            <v>14</v>
          </cell>
          <cell r="AB35">
            <v>15</v>
          </cell>
          <cell r="AC35">
            <v>16</v>
          </cell>
          <cell r="AD35">
            <v>17</v>
          </cell>
          <cell r="AE35">
            <v>18</v>
          </cell>
          <cell r="AF35">
            <v>19</v>
          </cell>
          <cell r="AG35">
            <v>20</v>
          </cell>
        </row>
        <row r="36">
          <cell r="E36">
            <v>20</v>
          </cell>
          <cell r="F36">
            <v>21</v>
          </cell>
          <cell r="G36">
            <v>22</v>
          </cell>
          <cell r="H36">
            <v>23</v>
          </cell>
          <cell r="I36">
            <v>24</v>
          </cell>
          <cell r="J36">
            <v>25</v>
          </cell>
          <cell r="K36">
            <v>26</v>
          </cell>
          <cell r="P36">
            <v>17</v>
          </cell>
          <cell r="Q36">
            <v>18</v>
          </cell>
          <cell r="R36">
            <v>19</v>
          </cell>
          <cell r="S36">
            <v>20</v>
          </cell>
          <cell r="T36">
            <v>21</v>
          </cell>
          <cell r="U36">
            <v>22</v>
          </cell>
          <cell r="V36">
            <v>23</v>
          </cell>
          <cell r="AA36">
            <v>21</v>
          </cell>
          <cell r="AB36">
            <v>22</v>
          </cell>
          <cell r="AC36">
            <v>23</v>
          </cell>
          <cell r="AD36">
            <v>24</v>
          </cell>
          <cell r="AE36">
            <v>25</v>
          </cell>
          <cell r="AF36">
            <v>26</v>
          </cell>
          <cell r="AG36">
            <v>27</v>
          </cell>
        </row>
        <row r="37">
          <cell r="E37">
            <v>27</v>
          </cell>
          <cell r="F37">
            <v>28</v>
          </cell>
          <cell r="G37">
            <v>29</v>
          </cell>
          <cell r="H37">
            <v>30</v>
          </cell>
          <cell r="I37">
            <v>31</v>
          </cell>
          <cell r="J37">
            <v>0</v>
          </cell>
          <cell r="K37">
            <v>0</v>
          </cell>
          <cell r="P37">
            <v>24</v>
          </cell>
          <cell r="Q37">
            <v>25</v>
          </cell>
          <cell r="R37">
            <v>26</v>
          </cell>
          <cell r="S37">
            <v>27</v>
          </cell>
          <cell r="T37">
            <v>28</v>
          </cell>
          <cell r="U37">
            <v>29</v>
          </cell>
          <cell r="V37">
            <v>30</v>
          </cell>
          <cell r="AA37">
            <v>28</v>
          </cell>
          <cell r="AB37">
            <v>29</v>
          </cell>
          <cell r="AC37">
            <v>30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P38">
            <v>31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41">
          <cell r="E41" t="str">
            <v>SUN</v>
          </cell>
          <cell r="F41" t="str">
            <v>MON</v>
          </cell>
          <cell r="G41" t="str">
            <v>TUE</v>
          </cell>
          <cell r="H41" t="str">
            <v>WED</v>
          </cell>
          <cell r="I41" t="str">
            <v>THU</v>
          </cell>
          <cell r="J41" t="str">
            <v>FRI</v>
          </cell>
          <cell r="K41" t="str">
            <v>SAT</v>
          </cell>
          <cell r="P41" t="str">
            <v>SUN</v>
          </cell>
          <cell r="Q41" t="str">
            <v>MON</v>
          </cell>
          <cell r="R41" t="str">
            <v>TUE</v>
          </cell>
          <cell r="S41" t="str">
            <v>WED</v>
          </cell>
          <cell r="T41" t="str">
            <v>THU</v>
          </cell>
          <cell r="U41" t="str">
            <v>FRI</v>
          </cell>
          <cell r="V41" t="str">
            <v>SAT</v>
          </cell>
          <cell r="AA41" t="str">
            <v>SUN</v>
          </cell>
          <cell r="AB41" t="str">
            <v>MON</v>
          </cell>
          <cell r="AC41" t="str">
            <v>TUE</v>
          </cell>
          <cell r="AD41" t="str">
            <v>WED</v>
          </cell>
          <cell r="AE41" t="str">
            <v>THU</v>
          </cell>
          <cell r="AF41" t="str">
            <v>FRI</v>
          </cell>
          <cell r="AG41" t="str">
            <v>SAT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</v>
          </cell>
          <cell r="J42">
            <v>3</v>
          </cell>
          <cell r="K42">
            <v>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</v>
          </cell>
          <cell r="AA42">
            <v>0</v>
          </cell>
          <cell r="AB42">
            <v>1</v>
          </cell>
          <cell r="AC42">
            <v>2</v>
          </cell>
          <cell r="AD42">
            <v>3</v>
          </cell>
          <cell r="AE42">
            <v>4</v>
          </cell>
          <cell r="AF42">
            <v>5</v>
          </cell>
          <cell r="AG42">
            <v>6</v>
          </cell>
        </row>
        <row r="43">
          <cell r="E43">
            <v>5</v>
          </cell>
          <cell r="F43">
            <v>6</v>
          </cell>
          <cell r="G43">
            <v>7</v>
          </cell>
          <cell r="H43">
            <v>8</v>
          </cell>
          <cell r="I43">
            <v>9</v>
          </cell>
          <cell r="J43">
            <v>10</v>
          </cell>
          <cell r="K43">
            <v>11</v>
          </cell>
          <cell r="P43">
            <v>2</v>
          </cell>
          <cell r="Q43">
            <v>3</v>
          </cell>
          <cell r="R43">
            <v>4</v>
          </cell>
          <cell r="S43">
            <v>5</v>
          </cell>
          <cell r="T43">
            <v>6</v>
          </cell>
          <cell r="U43">
            <v>7</v>
          </cell>
          <cell r="V43">
            <v>8</v>
          </cell>
          <cell r="AA43">
            <v>7</v>
          </cell>
          <cell r="AB43">
            <v>8</v>
          </cell>
          <cell r="AC43">
            <v>9</v>
          </cell>
          <cell r="AD43">
            <v>10</v>
          </cell>
          <cell r="AE43">
            <v>11</v>
          </cell>
          <cell r="AF43">
            <v>12</v>
          </cell>
          <cell r="AG43">
            <v>13</v>
          </cell>
        </row>
        <row r="44">
          <cell r="E44">
            <v>12</v>
          </cell>
          <cell r="F44">
            <v>13</v>
          </cell>
          <cell r="G44">
            <v>14</v>
          </cell>
          <cell r="H44">
            <v>15</v>
          </cell>
          <cell r="I44">
            <v>16</v>
          </cell>
          <cell r="J44">
            <v>17</v>
          </cell>
          <cell r="K44">
            <v>18</v>
          </cell>
          <cell r="P44">
            <v>9</v>
          </cell>
          <cell r="Q44">
            <v>10</v>
          </cell>
          <cell r="R44">
            <v>11</v>
          </cell>
          <cell r="S44">
            <v>12</v>
          </cell>
          <cell r="T44">
            <v>13</v>
          </cell>
          <cell r="U44">
            <v>14</v>
          </cell>
          <cell r="V44">
            <v>15</v>
          </cell>
          <cell r="AA44">
            <v>14</v>
          </cell>
          <cell r="AB44">
            <v>15</v>
          </cell>
          <cell r="AC44">
            <v>16</v>
          </cell>
          <cell r="AD44">
            <v>17</v>
          </cell>
          <cell r="AE44">
            <v>18</v>
          </cell>
          <cell r="AF44">
            <v>19</v>
          </cell>
          <cell r="AG44">
            <v>20</v>
          </cell>
        </row>
        <row r="45">
          <cell r="E45">
            <v>19</v>
          </cell>
          <cell r="F45">
            <v>20</v>
          </cell>
          <cell r="G45">
            <v>21</v>
          </cell>
          <cell r="H45">
            <v>22</v>
          </cell>
          <cell r="I45">
            <v>23</v>
          </cell>
          <cell r="J45">
            <v>24</v>
          </cell>
          <cell r="K45">
            <v>25</v>
          </cell>
          <cell r="P45">
            <v>16</v>
          </cell>
          <cell r="Q45">
            <v>17</v>
          </cell>
          <cell r="R45">
            <v>18</v>
          </cell>
          <cell r="S45">
            <v>19</v>
          </cell>
          <cell r="T45">
            <v>20</v>
          </cell>
          <cell r="U45">
            <v>21</v>
          </cell>
          <cell r="V45">
            <v>22</v>
          </cell>
          <cell r="AA45">
            <v>21</v>
          </cell>
          <cell r="AB45">
            <v>22</v>
          </cell>
          <cell r="AC45">
            <v>23</v>
          </cell>
          <cell r="AD45">
            <v>24</v>
          </cell>
          <cell r="AE45">
            <v>25</v>
          </cell>
          <cell r="AF45">
            <v>26</v>
          </cell>
          <cell r="AG45">
            <v>27</v>
          </cell>
        </row>
        <row r="46">
          <cell r="E46">
            <v>26</v>
          </cell>
          <cell r="F46">
            <v>27</v>
          </cell>
          <cell r="G46">
            <v>28</v>
          </cell>
          <cell r="H46">
            <v>29</v>
          </cell>
          <cell r="I46">
            <v>30</v>
          </cell>
          <cell r="J46">
            <v>31</v>
          </cell>
          <cell r="K46">
            <v>0</v>
          </cell>
          <cell r="P46">
            <v>23</v>
          </cell>
          <cell r="Q46">
            <v>24</v>
          </cell>
          <cell r="R46">
            <v>25</v>
          </cell>
          <cell r="S46">
            <v>26</v>
          </cell>
          <cell r="T46">
            <v>27</v>
          </cell>
          <cell r="U46">
            <v>28</v>
          </cell>
          <cell r="V46">
            <v>29</v>
          </cell>
          <cell r="AA46">
            <v>28</v>
          </cell>
          <cell r="AB46">
            <v>29</v>
          </cell>
          <cell r="AC46">
            <v>30</v>
          </cell>
          <cell r="AD46">
            <v>31</v>
          </cell>
          <cell r="AE46">
            <v>0</v>
          </cell>
          <cell r="AF46">
            <v>0</v>
          </cell>
          <cell r="AG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P47">
            <v>30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9"/>
  <sheetViews>
    <sheetView topLeftCell="A42" workbookViewId="0">
      <selection activeCell="AF42" sqref="AF42"/>
    </sheetView>
  </sheetViews>
  <sheetFormatPr defaultRowHeight="15.75" x14ac:dyDescent="0.2"/>
  <cols>
    <col min="1" max="1" width="1" style="9" customWidth="1"/>
    <col min="2" max="8" width="4" style="9" customWidth="1"/>
    <col min="9" max="10" width="1.375" style="19" customWidth="1"/>
    <col min="11" max="11" width="1.375" style="9" customWidth="1"/>
    <col min="12" max="18" width="4" style="9" customWidth="1"/>
    <col min="19" max="20" width="1.25" style="19" customWidth="1"/>
    <col min="21" max="21" width="1.25" style="9" customWidth="1"/>
    <col min="22" max="28" width="4" style="9" customWidth="1"/>
    <col min="29" max="30" width="4.125" style="20" customWidth="1"/>
    <col min="31" max="31" width="8.5" style="9" customWidth="1"/>
    <col min="32" max="16384" width="9" style="9"/>
  </cols>
  <sheetData>
    <row r="1" spans="1:53" hidden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3"/>
      <c r="G1" s="3"/>
      <c r="H1" s="4"/>
      <c r="I1" s="5"/>
      <c r="J1" s="5"/>
      <c r="K1" s="3"/>
      <c r="L1" s="3"/>
      <c r="M1" s="2" t="s">
        <v>4</v>
      </c>
      <c r="N1" s="2" t="s">
        <v>5</v>
      </c>
      <c r="O1" s="2" t="s">
        <v>6</v>
      </c>
      <c r="P1" s="2" t="s">
        <v>7</v>
      </c>
      <c r="Q1" s="3"/>
      <c r="R1" s="4"/>
      <c r="S1" s="5"/>
      <c r="T1" s="5"/>
      <c r="U1" s="3"/>
      <c r="V1" s="2" t="s">
        <v>8</v>
      </c>
      <c r="W1" s="2" t="s">
        <v>9</v>
      </c>
      <c r="X1" s="2" t="s">
        <v>10</v>
      </c>
      <c r="Y1" s="2" t="s">
        <v>11</v>
      </c>
      <c r="Z1" s="3"/>
      <c r="AA1" s="3"/>
      <c r="AB1" s="6"/>
      <c r="AC1" s="7"/>
      <c r="AD1" s="7"/>
      <c r="AE1" s="8"/>
    </row>
    <row r="2" spans="1:53" hidden="1" x14ac:dyDescent="0.2">
      <c r="A2" s="10"/>
      <c r="B2" s="11" t="str">
        <f>"1/1/" &amp;H8</f>
        <v>1/1/2014</v>
      </c>
      <c r="C2" s="10">
        <f>V2+31</f>
        <v>41730</v>
      </c>
      <c r="D2" s="10">
        <f>W2+30</f>
        <v>41821</v>
      </c>
      <c r="E2" s="10">
        <f>X2+30</f>
        <v>41913</v>
      </c>
      <c r="F2" s="10"/>
      <c r="G2" s="12"/>
      <c r="H2" s="13"/>
      <c r="I2" s="14"/>
      <c r="J2" s="14"/>
      <c r="K2" s="12"/>
      <c r="L2" s="12">
        <f>IF(OR((AND(MOD(YEAR(B2),4)=0,MOD(YEAR(B2),100)&lt;&gt;0)), (MOD(YEAR(B2),400)=0)), 29,28)</f>
        <v>28</v>
      </c>
      <c r="M2" s="10">
        <f>B2+31</f>
        <v>41671</v>
      </c>
      <c r="N2" s="10">
        <f>C2+30</f>
        <v>41760</v>
      </c>
      <c r="O2" s="10">
        <f>D2+31</f>
        <v>41852</v>
      </c>
      <c r="P2" s="10">
        <f>E2+31</f>
        <v>41944</v>
      </c>
      <c r="Q2" s="12"/>
      <c r="R2" s="13"/>
      <c r="S2" s="14"/>
      <c r="T2" s="14"/>
      <c r="U2" s="12"/>
      <c r="V2" s="10">
        <f>M2+L2</f>
        <v>41699</v>
      </c>
      <c r="W2" s="10">
        <f>N2+31</f>
        <v>41791</v>
      </c>
      <c r="X2" s="10">
        <f>O2+31</f>
        <v>41883</v>
      </c>
      <c r="Y2" s="10">
        <f>P2+30</f>
        <v>41974</v>
      </c>
      <c r="Z2" s="12"/>
      <c r="AA2" s="12"/>
      <c r="AB2" s="15"/>
      <c r="AC2" s="16"/>
      <c r="AD2" s="16"/>
      <c r="AF2" s="17"/>
    </row>
    <row r="3" spans="1:53" hidden="1" x14ac:dyDescent="0.2">
      <c r="A3" s="18"/>
      <c r="B3" s="12">
        <f>IF(WEEKDAY($B$2)=1,1,0)</f>
        <v>0</v>
      </c>
      <c r="C3" s="12">
        <f>IF(WEEKDAY($B$2)=2,1,0)</f>
        <v>0</v>
      </c>
      <c r="D3" s="12">
        <f>IF(WEEKDAY($B$2)=3,1,0)</f>
        <v>0</v>
      </c>
      <c r="E3" s="12">
        <f>IF(WEEKDAY($B$2)=4,1,0)</f>
        <v>1</v>
      </c>
      <c r="F3" s="12">
        <f>IF(WEEKDAY($B$2)=5,1,0)</f>
        <v>0</v>
      </c>
      <c r="G3" s="12">
        <f>IF(WEEKDAY($B$2)=6,1,0)</f>
        <v>0</v>
      </c>
      <c r="H3" s="13">
        <f>IF(WEEKDAY($B$2)=7,1,0)</f>
        <v>0</v>
      </c>
      <c r="I3" s="14"/>
      <c r="J3" s="14"/>
      <c r="K3" s="18" t="s">
        <v>4</v>
      </c>
      <c r="L3" s="12">
        <f>IF(WEEKDAY($M$2)=1,1,0)</f>
        <v>0</v>
      </c>
      <c r="M3" s="12">
        <f>IF(WEEKDAY($M$2)=2,1,0)</f>
        <v>0</v>
      </c>
      <c r="N3" s="12">
        <f>IF(WEEKDAY($M$2)=3,1,0)</f>
        <v>0</v>
      </c>
      <c r="O3" s="12">
        <f>IF(WEEKDAY($M$2)=4,1,0)</f>
        <v>0</v>
      </c>
      <c r="P3" s="12">
        <f>IF(WEEKDAY($M$2)=5,1,0)</f>
        <v>0</v>
      </c>
      <c r="Q3" s="12">
        <f>IF(WEEKDAY($M$2)=6,1,0)</f>
        <v>0</v>
      </c>
      <c r="R3" s="13">
        <f>IF(WEEKDAY($M$2)=7,1,0)</f>
        <v>1</v>
      </c>
      <c r="S3" s="14"/>
      <c r="T3" s="14"/>
      <c r="U3" s="18" t="s">
        <v>8</v>
      </c>
      <c r="V3" s="12">
        <f>IF(WEEKDAY($V$2)=1,1,0)</f>
        <v>0</v>
      </c>
      <c r="W3" s="12">
        <f>IF(WEEKDAY($V$2)=2,1,0)</f>
        <v>0</v>
      </c>
      <c r="X3" s="12">
        <f>IF(WEEKDAY($V$2)=3,1,0)</f>
        <v>0</v>
      </c>
      <c r="Y3" s="12">
        <f>IF(WEEKDAY($V$2)=4,1,0)</f>
        <v>0</v>
      </c>
      <c r="Z3" s="12">
        <f>IF(WEEKDAY($V$2)=5,1,0)</f>
        <v>0</v>
      </c>
      <c r="AA3" s="12">
        <f>IF(WEEKDAY($V$2)=6,1,0)</f>
        <v>0</v>
      </c>
      <c r="AB3" s="15">
        <f>IF(WEEKDAY($V$2)=7,1,0)</f>
        <v>1</v>
      </c>
      <c r="AC3" s="16"/>
      <c r="AD3" s="16"/>
    </row>
    <row r="4" spans="1:53" hidden="1" x14ac:dyDescent="0.2">
      <c r="A4" s="18"/>
      <c r="B4" s="12">
        <f>IF(WEEKDAY($C$2)=1,1,0)</f>
        <v>0</v>
      </c>
      <c r="C4" s="12">
        <f>IF(WEEKDAY($C$2)=2,1,0)</f>
        <v>0</v>
      </c>
      <c r="D4" s="12">
        <f>IF(WEEKDAY($C$2)=3,1,0)</f>
        <v>1</v>
      </c>
      <c r="E4" s="12">
        <f>IF(WEEKDAY($C$2)=4,1,0)</f>
        <v>0</v>
      </c>
      <c r="F4" s="12">
        <f>IF(WEEKDAY($C$2)=5,1,0)</f>
        <v>0</v>
      </c>
      <c r="G4" s="12">
        <f>IF(WEEKDAY($C$2)=6,1,0)</f>
        <v>0</v>
      </c>
      <c r="H4" s="13">
        <f>IF(WEEKDAY($C$2)=7,1,0)</f>
        <v>0</v>
      </c>
      <c r="I4" s="14"/>
      <c r="J4" s="14"/>
      <c r="K4" s="18" t="s">
        <v>5</v>
      </c>
      <c r="L4" s="12">
        <f>IF(WEEKDAY($N$2)=1,1,0)</f>
        <v>0</v>
      </c>
      <c r="M4" s="12">
        <f>IF(WEEKDAY($N$2)=2,1,0)</f>
        <v>0</v>
      </c>
      <c r="N4" s="12">
        <f>IF(WEEKDAY($N$2)=3,1,0)</f>
        <v>0</v>
      </c>
      <c r="O4" s="12">
        <f>IF(WEEKDAY($N$2)=4,1,0)</f>
        <v>0</v>
      </c>
      <c r="P4" s="12">
        <f>IF(WEEKDAY($N$2)=5,1,0)</f>
        <v>1</v>
      </c>
      <c r="Q4" s="12">
        <f>IF(WEEKDAY($N$2)=6,1,0)</f>
        <v>0</v>
      </c>
      <c r="R4" s="13">
        <f>IF(WEEKDAY($N$2)=7,1,0)</f>
        <v>0</v>
      </c>
      <c r="S4" s="14"/>
      <c r="T4" s="14"/>
      <c r="U4" s="18" t="s">
        <v>9</v>
      </c>
      <c r="V4" s="12">
        <f>IF(WEEKDAY($W$2)=1,1,0)</f>
        <v>1</v>
      </c>
      <c r="W4" s="12">
        <f>IF(WEEKDAY($W$2)=2,1,0)</f>
        <v>0</v>
      </c>
      <c r="X4" s="12">
        <f>IF(WEEKDAY($W$2)=3,1,0)</f>
        <v>0</v>
      </c>
      <c r="Y4" s="12">
        <f>IF(WEEKDAY($W$2)=4,1,0)</f>
        <v>0</v>
      </c>
      <c r="Z4" s="12">
        <f>IF(WEEKDAY($W$2)=5,1,0)</f>
        <v>0</v>
      </c>
      <c r="AA4" s="12">
        <f>IF(WEEKDAY($W$2)=6,1,0)</f>
        <v>0</v>
      </c>
      <c r="AB4" s="15">
        <f>IF(WEEKDAY($W$2)=7,1,0)</f>
        <v>0</v>
      </c>
      <c r="AC4" s="16"/>
      <c r="AD4" s="16"/>
    </row>
    <row r="5" spans="1:53" hidden="1" x14ac:dyDescent="0.2">
      <c r="A5" s="18"/>
      <c r="B5" s="12">
        <f>IF(WEEKDAY($D$2)=1,1,0)</f>
        <v>0</v>
      </c>
      <c r="C5" s="12">
        <f>IF(WEEKDAY($D$2)=2,1,0)</f>
        <v>0</v>
      </c>
      <c r="D5" s="12">
        <f>IF(WEEKDAY($D$2)=3,1,0)</f>
        <v>1</v>
      </c>
      <c r="E5" s="12">
        <f>IF(WEEKDAY($D$2)=4,1,0)</f>
        <v>0</v>
      </c>
      <c r="F5" s="12">
        <f>IF(WEEKDAY($D$2)=5,1,0)</f>
        <v>0</v>
      </c>
      <c r="G5" s="12">
        <f>IF(WEEKDAY($D$2)=6,1,0)</f>
        <v>0</v>
      </c>
      <c r="H5" s="13">
        <f>IF(WEEKDAY($D$2)=7,1,0)</f>
        <v>0</v>
      </c>
      <c r="I5" s="14"/>
      <c r="J5" s="14"/>
      <c r="K5" s="18" t="s">
        <v>6</v>
      </c>
      <c r="L5" s="12">
        <f>IF(WEEKDAY($O$2)=1,1,0)</f>
        <v>0</v>
      </c>
      <c r="M5" s="12">
        <f>IF(WEEKDAY($O$2)=2,1,0)</f>
        <v>0</v>
      </c>
      <c r="N5" s="12">
        <f>IF(WEEKDAY($O$2)=3,1,0)</f>
        <v>0</v>
      </c>
      <c r="O5" s="12">
        <f>IF(WEEKDAY($O$2)=4,1,0)</f>
        <v>0</v>
      </c>
      <c r="P5" s="12">
        <f>IF(WEEKDAY($O$2)=5,1,0)</f>
        <v>0</v>
      </c>
      <c r="Q5" s="12">
        <f>IF(WEEKDAY($O$2)=6,1,0)</f>
        <v>1</v>
      </c>
      <c r="R5" s="13">
        <f>IF(WEEKDAY($O$2)=7,1,0)</f>
        <v>0</v>
      </c>
      <c r="S5" s="14"/>
      <c r="T5" s="14"/>
      <c r="U5" s="18" t="s">
        <v>10</v>
      </c>
      <c r="V5" s="12">
        <f>IF(WEEKDAY($X$2)=1,1,0)</f>
        <v>0</v>
      </c>
      <c r="W5" s="12">
        <f>IF(WEEKDAY($X$2)=2,1,0)</f>
        <v>1</v>
      </c>
      <c r="X5" s="12">
        <f>IF(WEEKDAY($X$2)=3,1,0)</f>
        <v>0</v>
      </c>
      <c r="Y5" s="12">
        <f>IF(WEEKDAY($X$2)=4,1,0)</f>
        <v>0</v>
      </c>
      <c r="Z5" s="12">
        <f>IF(WEEKDAY($X$2)=5,1,0)</f>
        <v>0</v>
      </c>
      <c r="AA5" s="12">
        <f>IF(WEEKDAY($X$2)=6,1,0)</f>
        <v>0</v>
      </c>
      <c r="AB5" s="15">
        <f>IF(WEEKDAY($X$2)=7,1,0)</f>
        <v>0</v>
      </c>
      <c r="AC5" s="16"/>
      <c r="AD5" s="16"/>
    </row>
    <row r="6" spans="1:53" hidden="1" x14ac:dyDescent="0.2">
      <c r="A6" s="18"/>
      <c r="B6" s="12">
        <f>IF(WEEKDAY($E$2)=1,1,0)</f>
        <v>0</v>
      </c>
      <c r="C6" s="12">
        <f>IF(WEEKDAY($E$2)=2,1,0)</f>
        <v>0</v>
      </c>
      <c r="D6" s="12">
        <f>IF(WEEKDAY($E$2)=3,1,0)</f>
        <v>0</v>
      </c>
      <c r="E6" s="12">
        <f>IF(WEEKDAY($E$2)=4,1,0)</f>
        <v>1</v>
      </c>
      <c r="F6" s="12">
        <f>IF(WEEKDAY($E$2)=5,1,0)</f>
        <v>0</v>
      </c>
      <c r="G6" s="12">
        <f>IF(WEEKDAY($E$2)=6,1,0)</f>
        <v>0</v>
      </c>
      <c r="H6" s="13">
        <f>IF(WEEKDAY($E$2)=7,1,0)</f>
        <v>0</v>
      </c>
      <c r="I6" s="14"/>
      <c r="J6" s="14"/>
      <c r="K6" s="18" t="s">
        <v>7</v>
      </c>
      <c r="L6" s="12">
        <f>IF(WEEKDAY($P$2)=1,1,0)</f>
        <v>0</v>
      </c>
      <c r="M6" s="12">
        <f>IF(WEEKDAY($P$2)=2,1,0)</f>
        <v>0</v>
      </c>
      <c r="N6" s="12">
        <f>IF(WEEKDAY($P$2)=3,1,0)</f>
        <v>0</v>
      </c>
      <c r="O6" s="12">
        <f>IF(WEEKDAY($P$2)=4,1,0)</f>
        <v>0</v>
      </c>
      <c r="P6" s="12">
        <f>IF(WEEKDAY($P$2)=5,1,0)</f>
        <v>0</v>
      </c>
      <c r="Q6" s="12">
        <f>IF(WEEKDAY($P$2)=6,1,0)</f>
        <v>0</v>
      </c>
      <c r="R6" s="13">
        <f>IF(WEEKDAY($P$2)=7,1,0)</f>
        <v>1</v>
      </c>
      <c r="S6" s="14"/>
      <c r="T6" s="14"/>
      <c r="U6" s="18" t="s">
        <v>11</v>
      </c>
      <c r="V6" s="12">
        <f>IF(WEEKDAY($Y$2)=1,1,0)</f>
        <v>0</v>
      </c>
      <c r="W6" s="12">
        <f>IF(WEEKDAY($Y$2)=2,1,0)</f>
        <v>1</v>
      </c>
      <c r="X6" s="12">
        <f>IF(WEEKDAY($Y$2)=3,1,0)</f>
        <v>0</v>
      </c>
      <c r="Y6" s="12">
        <f>IF(WEEKDAY($Y$2)=4,1,0)</f>
        <v>0</v>
      </c>
      <c r="Z6" s="12">
        <f>IF(WEEKDAY($Y$2)=5,1,0)</f>
        <v>0</v>
      </c>
      <c r="AA6" s="12">
        <f>IF(WEEKDAY($Y$2)=6,1,0)</f>
        <v>0</v>
      </c>
      <c r="AB6" s="15">
        <f>IF(WEEKDAY($Y$2)=7,1,0)</f>
        <v>0</v>
      </c>
      <c r="AC6" s="16"/>
      <c r="AD6" s="16"/>
    </row>
    <row r="7" spans="1:53" hidden="1" x14ac:dyDescent="0.2"/>
    <row r="8" spans="1:53" hidden="1" x14ac:dyDescent="0.2">
      <c r="A8" s="21"/>
      <c r="B8" s="22" t="s">
        <v>12</v>
      </c>
      <c r="C8" s="23"/>
      <c r="D8" s="23"/>
      <c r="E8" s="23"/>
      <c r="F8" s="23"/>
      <c r="G8" s="23"/>
      <c r="H8" s="355">
        <v>2014</v>
      </c>
      <c r="I8" s="355"/>
      <c r="J8" s="355"/>
      <c r="K8" s="355"/>
      <c r="N8" s="24" t="s">
        <v>13</v>
      </c>
    </row>
    <row r="9" spans="1:53" hidden="1" x14ac:dyDescent="0.2">
      <c r="A9" s="25"/>
      <c r="B9" s="26" t="s">
        <v>14</v>
      </c>
      <c r="C9" s="27"/>
      <c r="D9" s="27"/>
      <c r="E9" s="27"/>
      <c r="F9" s="27"/>
      <c r="G9" s="23"/>
      <c r="H9" s="28"/>
      <c r="I9" s="29"/>
      <c r="J9" s="29"/>
      <c r="K9" s="28"/>
    </row>
    <row r="10" spans="1:53" hidden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1"/>
      <c r="T10" s="31"/>
      <c r="U10" s="32"/>
      <c r="V10" s="32"/>
      <c r="W10" s="32"/>
      <c r="X10" s="32"/>
      <c r="Y10" s="32"/>
      <c r="Z10" s="32"/>
      <c r="AA10" s="32"/>
      <c r="AB10" s="32"/>
      <c r="AC10" s="31"/>
      <c r="AD10" s="31"/>
      <c r="AE10" s="33"/>
    </row>
    <row r="11" spans="1:53" ht="27.75" hidden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56" t="s">
        <v>15</v>
      </c>
      <c r="L11" s="356"/>
      <c r="M11" s="356"/>
      <c r="N11" s="356"/>
      <c r="O11" s="356"/>
      <c r="P11" s="357">
        <f>H8</f>
        <v>2014</v>
      </c>
      <c r="Q11" s="357"/>
      <c r="R11" s="35"/>
      <c r="S11" s="34"/>
      <c r="T11" s="34"/>
      <c r="U11" s="35"/>
      <c r="V11" s="35"/>
      <c r="W11" s="35"/>
      <c r="X11" s="35"/>
      <c r="Y11" s="35"/>
      <c r="Z11" s="35"/>
      <c r="AA11" s="35"/>
      <c r="AB11" s="35"/>
      <c r="AC11" s="34"/>
      <c r="AD11" s="34"/>
      <c r="AE11" s="35"/>
      <c r="AF11" s="66"/>
    </row>
    <row r="12" spans="1:53" ht="27.75" x14ac:dyDescent="0.2">
      <c r="A12" s="34"/>
      <c r="B12" s="34"/>
      <c r="C12" s="34"/>
      <c r="D12" s="34"/>
      <c r="E12" s="34"/>
      <c r="F12" s="34"/>
      <c r="G12" s="34"/>
      <c r="H12" s="34"/>
      <c r="I12" s="358" t="s">
        <v>47</v>
      </c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"/>
      <c r="W12" s="35"/>
      <c r="X12" s="35"/>
      <c r="Y12" s="35"/>
      <c r="Z12" s="35"/>
      <c r="AA12" s="35"/>
      <c r="AB12" s="35"/>
      <c r="AC12" s="34"/>
      <c r="AD12" s="34"/>
      <c r="AE12" s="35"/>
      <c r="AF12" s="66"/>
    </row>
    <row r="13" spans="1:53" ht="8.25" customHeight="1" x14ac:dyDescent="0.2">
      <c r="A13" s="3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37"/>
      <c r="S13" s="16"/>
      <c r="T13" s="16"/>
      <c r="U13" s="37"/>
      <c r="V13" s="37"/>
      <c r="W13" s="37"/>
      <c r="X13" s="37"/>
      <c r="Y13" s="37"/>
      <c r="Z13" s="37"/>
      <c r="AA13" s="37"/>
      <c r="AB13" s="37"/>
      <c r="AC13" s="16"/>
      <c r="AD13" s="16"/>
      <c r="AE13" s="37"/>
      <c r="AF13" s="66"/>
    </row>
    <row r="14" spans="1:53" s="50" customFormat="1" ht="17.25" customHeight="1" thickBot="1" x14ac:dyDescent="0.25">
      <c r="A14" s="38"/>
      <c r="B14" s="39" t="s">
        <v>16</v>
      </c>
      <c r="C14" s="39"/>
      <c r="D14" s="39"/>
      <c r="E14" s="39"/>
      <c r="F14" s="39"/>
      <c r="G14" s="39"/>
      <c r="H14" s="40" t="s">
        <v>17</v>
      </c>
      <c r="I14" s="41"/>
      <c r="J14" s="41"/>
      <c r="K14" s="38"/>
      <c r="L14" s="42" t="s">
        <v>18</v>
      </c>
      <c r="M14" s="42"/>
      <c r="N14" s="42"/>
      <c r="O14" s="42"/>
      <c r="P14" s="42"/>
      <c r="Q14" s="42"/>
      <c r="R14" s="43" t="s">
        <v>19</v>
      </c>
      <c r="S14" s="44"/>
      <c r="T14" s="44"/>
      <c r="U14" s="38"/>
      <c r="V14" s="45" t="s">
        <v>20</v>
      </c>
      <c r="W14" s="45"/>
      <c r="X14" s="45"/>
      <c r="Y14" s="45"/>
      <c r="Z14" s="45"/>
      <c r="AA14" s="45"/>
      <c r="AB14" s="46" t="s">
        <v>21</v>
      </c>
      <c r="AC14" s="47"/>
      <c r="AD14" s="48"/>
      <c r="AE14" s="48"/>
      <c r="AF14" s="48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</row>
    <row r="15" spans="1:53" ht="16.5" customHeight="1" x14ac:dyDescent="0.2">
      <c r="A15" s="37"/>
      <c r="B15" s="69" t="s">
        <v>22</v>
      </c>
      <c r="C15" s="51" t="s">
        <v>23</v>
      </c>
      <c r="D15" s="51" t="s">
        <v>24</v>
      </c>
      <c r="E15" s="51" t="s">
        <v>25</v>
      </c>
      <c r="F15" s="51" t="s">
        <v>26</v>
      </c>
      <c r="G15" s="51" t="s">
        <v>27</v>
      </c>
      <c r="H15" s="74" t="s">
        <v>28</v>
      </c>
      <c r="I15" s="52"/>
      <c r="J15" s="52"/>
      <c r="K15" s="53"/>
      <c r="L15" s="82" t="s">
        <v>22</v>
      </c>
      <c r="M15" s="54" t="s">
        <v>23</v>
      </c>
      <c r="N15" s="54" t="s">
        <v>24</v>
      </c>
      <c r="O15" s="54" t="s">
        <v>25</v>
      </c>
      <c r="P15" s="54" t="s">
        <v>26</v>
      </c>
      <c r="Q15" s="54" t="s">
        <v>27</v>
      </c>
      <c r="R15" s="83" t="s">
        <v>28</v>
      </c>
      <c r="S15" s="52"/>
      <c r="T15" s="52"/>
      <c r="U15" s="53"/>
      <c r="V15" s="82" t="s">
        <v>22</v>
      </c>
      <c r="W15" s="54" t="s">
        <v>23</v>
      </c>
      <c r="X15" s="54" t="s">
        <v>24</v>
      </c>
      <c r="Y15" s="54" t="s">
        <v>25</v>
      </c>
      <c r="Z15" s="54" t="s">
        <v>26</v>
      </c>
      <c r="AA15" s="54" t="s">
        <v>27</v>
      </c>
      <c r="AB15" s="83" t="s">
        <v>28</v>
      </c>
      <c r="AC15" s="52"/>
      <c r="AD15" s="52"/>
      <c r="AE15" s="37"/>
      <c r="AF15" s="66"/>
    </row>
    <row r="16" spans="1:53" s="57" customFormat="1" ht="16.5" customHeight="1" x14ac:dyDescent="0.2">
      <c r="A16" s="55"/>
      <c r="B16" s="125"/>
      <c r="C16" s="70"/>
      <c r="D16" s="70"/>
      <c r="E16" s="85">
        <f>IF($E$3=1,1, IF(D16&gt;0,D16+1, 0))</f>
        <v>1</v>
      </c>
      <c r="F16" s="70">
        <v>2</v>
      </c>
      <c r="G16" s="117">
        <v>3</v>
      </c>
      <c r="H16" s="122">
        <v>4</v>
      </c>
      <c r="I16" s="56"/>
      <c r="J16" s="56"/>
      <c r="K16" s="55"/>
      <c r="L16" s="125"/>
      <c r="M16" s="70"/>
      <c r="N16" s="70"/>
      <c r="O16" s="70"/>
      <c r="P16" s="70"/>
      <c r="Q16" s="71"/>
      <c r="R16" s="122">
        <f>IF($R$3=1,1, IF(Q16&gt;0,Q16+1, 0))</f>
        <v>1</v>
      </c>
      <c r="S16" s="56"/>
      <c r="T16" s="56"/>
      <c r="U16" s="55"/>
      <c r="V16" s="125"/>
      <c r="W16" s="70"/>
      <c r="X16" s="70"/>
      <c r="Y16" s="70"/>
      <c r="Z16" s="70"/>
      <c r="AA16" s="71"/>
      <c r="AB16" s="122">
        <f>IF($AB$3=1,1, IF(AA16&gt;0,AA16+1, 0))</f>
        <v>1</v>
      </c>
      <c r="AC16" s="56"/>
      <c r="AD16" s="56"/>
      <c r="AE16" s="55"/>
      <c r="AF16" s="67"/>
    </row>
    <row r="17" spans="1:53" s="57" customFormat="1" ht="16.5" customHeight="1" x14ac:dyDescent="0.2">
      <c r="A17" s="55"/>
      <c r="B17" s="125">
        <f>IF(AND(H16&gt;0,H16&lt;31),H16+1,0)</f>
        <v>5</v>
      </c>
      <c r="C17" s="351">
        <f t="shared" ref="C17:H20" si="0">IF(AND(B17&gt;0,B17&lt;31),B17+1,0)</f>
        <v>6</v>
      </c>
      <c r="D17" s="70">
        <f t="shared" si="0"/>
        <v>7</v>
      </c>
      <c r="E17" s="70">
        <f t="shared" si="0"/>
        <v>8</v>
      </c>
      <c r="F17" s="70">
        <f t="shared" si="0"/>
        <v>9</v>
      </c>
      <c r="G17" s="71">
        <f t="shared" si="0"/>
        <v>10</v>
      </c>
      <c r="H17" s="122">
        <f t="shared" si="0"/>
        <v>11</v>
      </c>
      <c r="I17" s="56"/>
      <c r="J17" s="56"/>
      <c r="K17" s="55"/>
      <c r="L17" s="125">
        <f>IF(AND(R16&gt;0,R16&lt;$L$2),R16+1,0)</f>
        <v>2</v>
      </c>
      <c r="M17" s="351">
        <f t="shared" ref="M17:R19" si="1">IF(AND(L17&gt;0,L17&lt;$L$2),L17+1,0)</f>
        <v>3</v>
      </c>
      <c r="N17" s="70">
        <f t="shared" si="1"/>
        <v>4</v>
      </c>
      <c r="O17" s="70">
        <f t="shared" si="1"/>
        <v>5</v>
      </c>
      <c r="P17" s="70">
        <f t="shared" si="1"/>
        <v>6</v>
      </c>
      <c r="Q17" s="117">
        <f t="shared" si="1"/>
        <v>7</v>
      </c>
      <c r="R17" s="122">
        <f t="shared" si="1"/>
        <v>8</v>
      </c>
      <c r="S17" s="56"/>
      <c r="T17" s="56"/>
      <c r="U17" s="55"/>
      <c r="V17" s="125">
        <f>IF(AND(AB16&gt;0,AB16&lt;31),AB16+1,0)</f>
        <v>2</v>
      </c>
      <c r="W17" s="351">
        <f t="shared" ref="W17:AB21" si="2">IF(AND(V17&gt;0,V17&lt;31),V17+1,0)</f>
        <v>3</v>
      </c>
      <c r="X17" s="70">
        <f t="shared" si="2"/>
        <v>4</v>
      </c>
      <c r="Y17" s="70">
        <f t="shared" si="2"/>
        <v>5</v>
      </c>
      <c r="Z17" s="70">
        <f t="shared" si="2"/>
        <v>6</v>
      </c>
      <c r="AA17" s="117">
        <f t="shared" si="2"/>
        <v>7</v>
      </c>
      <c r="AB17" s="122">
        <f t="shared" si="2"/>
        <v>8</v>
      </c>
      <c r="AC17" s="56"/>
      <c r="AD17" s="56"/>
      <c r="AE17" s="55"/>
      <c r="AF17" s="67"/>
    </row>
    <row r="18" spans="1:53" s="57" customFormat="1" ht="16.5" customHeight="1" x14ac:dyDescent="0.2">
      <c r="A18" s="55"/>
      <c r="B18" s="129">
        <f>IF(AND(H17&gt;0,H17&lt;31),H17+1,0)</f>
        <v>12</v>
      </c>
      <c r="C18" s="351">
        <f t="shared" si="0"/>
        <v>13</v>
      </c>
      <c r="D18" s="70">
        <f t="shared" si="0"/>
        <v>14</v>
      </c>
      <c r="E18" s="70">
        <f t="shared" si="0"/>
        <v>15</v>
      </c>
      <c r="F18" s="132">
        <f t="shared" si="0"/>
        <v>16</v>
      </c>
      <c r="G18" s="71">
        <f t="shared" si="0"/>
        <v>17</v>
      </c>
      <c r="H18" s="122">
        <f t="shared" si="0"/>
        <v>18</v>
      </c>
      <c r="I18" s="56"/>
      <c r="J18" s="56"/>
      <c r="K18" s="55"/>
      <c r="L18" s="125">
        <f>IF(AND(R17&gt;0,R17&lt;$L$2),R17+1,0)</f>
        <v>9</v>
      </c>
      <c r="M18" s="351">
        <f t="shared" si="1"/>
        <v>10</v>
      </c>
      <c r="N18" s="70">
        <f t="shared" si="1"/>
        <v>11</v>
      </c>
      <c r="O18" s="114">
        <f t="shared" si="1"/>
        <v>12</v>
      </c>
      <c r="P18" s="70">
        <f t="shared" si="1"/>
        <v>13</v>
      </c>
      <c r="Q18" s="86">
        <f t="shared" si="1"/>
        <v>14</v>
      </c>
      <c r="R18" s="122">
        <f t="shared" si="1"/>
        <v>15</v>
      </c>
      <c r="S18" s="56"/>
      <c r="T18" s="56"/>
      <c r="U18" s="55"/>
      <c r="V18" s="125">
        <f>IF(AND(AB17&gt;0,AB17&lt;31),AB17+1,0)</f>
        <v>9</v>
      </c>
      <c r="W18" s="351">
        <f t="shared" si="2"/>
        <v>10</v>
      </c>
      <c r="X18" s="70">
        <f t="shared" si="2"/>
        <v>11</v>
      </c>
      <c r="Y18" s="114">
        <f t="shared" si="2"/>
        <v>12</v>
      </c>
      <c r="Z18" s="70">
        <f t="shared" si="2"/>
        <v>13</v>
      </c>
      <c r="AA18" s="71">
        <f t="shared" si="2"/>
        <v>14</v>
      </c>
      <c r="AB18" s="122">
        <f t="shared" si="2"/>
        <v>15</v>
      </c>
      <c r="AC18" s="56"/>
      <c r="AD18" s="56"/>
      <c r="AE18" s="55"/>
      <c r="AF18" s="67"/>
    </row>
    <row r="19" spans="1:53" s="57" customFormat="1" ht="16.5" customHeight="1" x14ac:dyDescent="0.2">
      <c r="A19" s="55"/>
      <c r="B19" s="125">
        <f>IF(AND(H18&gt;0,H18&lt;31),H18+1,0)</f>
        <v>19</v>
      </c>
      <c r="C19" s="351">
        <f t="shared" si="0"/>
        <v>20</v>
      </c>
      <c r="D19" s="70">
        <f t="shared" si="0"/>
        <v>21</v>
      </c>
      <c r="E19" s="114">
        <f t="shared" si="0"/>
        <v>22</v>
      </c>
      <c r="F19" s="70">
        <f t="shared" si="0"/>
        <v>23</v>
      </c>
      <c r="G19" s="131">
        <f t="shared" si="0"/>
        <v>24</v>
      </c>
      <c r="H19" s="122">
        <f t="shared" si="0"/>
        <v>25</v>
      </c>
      <c r="I19" s="56"/>
      <c r="J19" s="56"/>
      <c r="K19" s="55"/>
      <c r="L19" s="125">
        <f>IF(AND(R18&gt;0,R18&lt;$L$2),R18+1,0)</f>
        <v>16</v>
      </c>
      <c r="M19" s="351">
        <f t="shared" si="1"/>
        <v>17</v>
      </c>
      <c r="N19" s="70">
        <f t="shared" si="1"/>
        <v>18</v>
      </c>
      <c r="O19" s="70">
        <f t="shared" si="1"/>
        <v>19</v>
      </c>
      <c r="P19" s="70">
        <f t="shared" si="1"/>
        <v>20</v>
      </c>
      <c r="Q19" s="71">
        <f t="shared" si="1"/>
        <v>21</v>
      </c>
      <c r="R19" s="122">
        <f t="shared" si="1"/>
        <v>22</v>
      </c>
      <c r="S19" s="56"/>
      <c r="T19" s="56"/>
      <c r="U19" s="55"/>
      <c r="V19" s="125">
        <f>IF(AND(AB18&gt;0,AB18&lt;31),AB18+1,0)</f>
        <v>16</v>
      </c>
      <c r="W19" s="351">
        <f t="shared" si="2"/>
        <v>17</v>
      </c>
      <c r="X19" s="70">
        <f t="shared" si="2"/>
        <v>18</v>
      </c>
      <c r="Y19" s="70">
        <f t="shared" si="2"/>
        <v>19</v>
      </c>
      <c r="Z19" s="70">
        <f t="shared" si="2"/>
        <v>20</v>
      </c>
      <c r="AA19" s="131">
        <f t="shared" si="2"/>
        <v>21</v>
      </c>
      <c r="AB19" s="122">
        <f t="shared" si="2"/>
        <v>22</v>
      </c>
      <c r="AC19" s="56"/>
      <c r="AD19" s="56"/>
      <c r="AE19" s="55"/>
      <c r="AF19" s="67"/>
    </row>
    <row r="20" spans="1:53" s="57" customFormat="1" ht="16.5" customHeight="1" x14ac:dyDescent="0.2">
      <c r="A20" s="55"/>
      <c r="B20" s="125">
        <f>IF(AND(H19&gt;0,H19&lt;31),H19+1,0)</f>
        <v>26</v>
      </c>
      <c r="C20" s="118">
        <f t="shared" si="0"/>
        <v>27</v>
      </c>
      <c r="D20" s="70">
        <f t="shared" si="0"/>
        <v>28</v>
      </c>
      <c r="E20" s="70">
        <f t="shared" si="0"/>
        <v>29</v>
      </c>
      <c r="F20" s="70">
        <f t="shared" si="0"/>
        <v>30</v>
      </c>
      <c r="G20" s="120">
        <f t="shared" si="0"/>
        <v>31</v>
      </c>
      <c r="H20" s="124"/>
      <c r="I20" s="56"/>
      <c r="J20" s="56"/>
      <c r="K20" s="55"/>
      <c r="L20" s="126">
        <f>IF(AND(R19&gt;0,R19&lt;$L$2),R19+1,0)</f>
        <v>23</v>
      </c>
      <c r="M20" s="118">
        <f>IF(AND(L20&gt;0,L20&lt;$L$2),L20+1,0)</f>
        <v>24</v>
      </c>
      <c r="N20" s="70">
        <f>IF(AND(M20&gt;0,M20&lt;$L$2),M20+1,0)</f>
        <v>25</v>
      </c>
      <c r="O20" s="114">
        <f>IF(AND(N20&gt;0,N20&lt;$L$2),N20+1,0)</f>
        <v>26</v>
      </c>
      <c r="P20" s="70">
        <f>IF(AND(O20&gt;0,O20&lt;$L$2),O20+1,0)</f>
        <v>27</v>
      </c>
      <c r="Q20" s="71">
        <f>IF(AND(P20&gt;0,P20&lt;$L$2),P20+1,0)</f>
        <v>28</v>
      </c>
      <c r="R20" s="124"/>
      <c r="S20" s="56"/>
      <c r="T20" s="56"/>
      <c r="U20" s="55"/>
      <c r="V20" s="125">
        <f>IF(AND(AB19&gt;0,AB19&lt;31),AB19+1,0)</f>
        <v>23</v>
      </c>
      <c r="W20" s="351">
        <f t="shared" si="2"/>
        <v>24</v>
      </c>
      <c r="X20" s="70">
        <f t="shared" si="2"/>
        <v>25</v>
      </c>
      <c r="Y20" s="114">
        <f t="shared" si="2"/>
        <v>26</v>
      </c>
      <c r="Z20" s="70">
        <f t="shared" si="2"/>
        <v>27</v>
      </c>
      <c r="AA20" s="120">
        <f t="shared" si="2"/>
        <v>28</v>
      </c>
      <c r="AB20" s="122">
        <f t="shared" si="2"/>
        <v>29</v>
      </c>
      <c r="AC20" s="56"/>
      <c r="AD20" s="56"/>
      <c r="AE20" s="55"/>
      <c r="AF20" s="67"/>
    </row>
    <row r="21" spans="1:53" s="57" customFormat="1" ht="16.5" customHeight="1" thickBot="1" x14ac:dyDescent="0.25">
      <c r="A21" s="55"/>
      <c r="B21" s="130"/>
      <c r="C21" s="79"/>
      <c r="D21" s="79"/>
      <c r="E21" s="79"/>
      <c r="F21" s="79"/>
      <c r="G21" s="80"/>
      <c r="H21" s="123"/>
      <c r="I21" s="56"/>
      <c r="J21" s="56"/>
      <c r="K21" s="55"/>
      <c r="L21" s="127"/>
      <c r="M21" s="79"/>
      <c r="N21" s="79"/>
      <c r="O21" s="79"/>
      <c r="P21" s="79"/>
      <c r="Q21" s="80"/>
      <c r="R21" s="123"/>
      <c r="S21" s="56"/>
      <c r="T21" s="56"/>
      <c r="U21" s="55"/>
      <c r="V21" s="130">
        <f>IF(AND(AB20&gt;0,AB20&lt;31),AB20+1,0)</f>
        <v>30</v>
      </c>
      <c r="W21" s="119">
        <f t="shared" si="2"/>
        <v>31</v>
      </c>
      <c r="X21" s="79"/>
      <c r="Y21" s="79"/>
      <c r="Z21" s="79"/>
      <c r="AA21" s="80"/>
      <c r="AB21" s="123"/>
      <c r="AC21" s="56"/>
      <c r="AD21" s="56"/>
      <c r="AE21" s="55"/>
      <c r="AF21" s="67"/>
    </row>
    <row r="22" spans="1:53" ht="8.25" customHeight="1" x14ac:dyDescent="0.2">
      <c r="A22" s="37"/>
      <c r="B22" s="37"/>
      <c r="C22" s="37"/>
      <c r="D22" s="37"/>
      <c r="E22" s="37"/>
      <c r="F22" s="37"/>
      <c r="G22" s="37"/>
      <c r="H22" s="37"/>
      <c r="I22" s="16"/>
      <c r="J22" s="16"/>
      <c r="K22" s="37"/>
      <c r="L22" s="37"/>
      <c r="M22" s="37"/>
      <c r="N22" s="37"/>
      <c r="O22" s="37"/>
      <c r="P22" s="37"/>
      <c r="Q22" s="37"/>
      <c r="R22" s="37"/>
      <c r="S22" s="16"/>
      <c r="T22" s="16"/>
      <c r="U22" s="37"/>
      <c r="V22" s="37"/>
      <c r="W22" s="37"/>
      <c r="X22" s="37"/>
      <c r="Y22" s="37"/>
      <c r="Z22" s="37"/>
      <c r="AA22" s="37"/>
      <c r="AB22" s="37"/>
      <c r="AC22" s="16"/>
      <c r="AD22" s="16"/>
      <c r="AE22" s="37"/>
      <c r="AF22" s="66"/>
    </row>
    <row r="23" spans="1:53" s="50" customFormat="1" ht="17.25" customHeight="1" thickBot="1" x14ac:dyDescent="0.25">
      <c r="A23" s="38"/>
      <c r="B23" s="58" t="s">
        <v>29</v>
      </c>
      <c r="C23" s="58"/>
      <c r="D23" s="58"/>
      <c r="E23" s="58"/>
      <c r="F23" s="58"/>
      <c r="G23" s="58"/>
      <c r="H23" s="59" t="s">
        <v>30</v>
      </c>
      <c r="I23" s="60"/>
      <c r="J23" s="60"/>
      <c r="K23" s="38"/>
      <c r="L23" s="39" t="s">
        <v>31</v>
      </c>
      <c r="M23" s="39"/>
      <c r="N23" s="39"/>
      <c r="O23" s="39"/>
      <c r="P23" s="39"/>
      <c r="Q23" s="39"/>
      <c r="R23" s="40" t="s">
        <v>32</v>
      </c>
      <c r="S23" s="41"/>
      <c r="T23" s="41"/>
      <c r="U23" s="38"/>
      <c r="V23" s="42" t="s">
        <v>33</v>
      </c>
      <c r="W23" s="42"/>
      <c r="X23" s="42"/>
      <c r="Y23" s="42"/>
      <c r="Z23" s="42"/>
      <c r="AA23" s="42"/>
      <c r="AB23" s="43" t="s">
        <v>34</v>
      </c>
      <c r="AC23" s="44"/>
      <c r="AD23" s="48"/>
      <c r="AE23" s="48"/>
      <c r="AF23" s="48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</row>
    <row r="24" spans="1:53" s="64" customFormat="1" ht="16.5" customHeight="1" x14ac:dyDescent="0.2">
      <c r="A24" s="61"/>
      <c r="B24" s="69" t="s">
        <v>22</v>
      </c>
      <c r="C24" s="51" t="s">
        <v>23</v>
      </c>
      <c r="D24" s="51" t="s">
        <v>24</v>
      </c>
      <c r="E24" s="51" t="s">
        <v>25</v>
      </c>
      <c r="F24" s="51" t="s">
        <v>26</v>
      </c>
      <c r="G24" s="51" t="s">
        <v>27</v>
      </c>
      <c r="H24" s="74" t="s">
        <v>28</v>
      </c>
      <c r="I24" s="62"/>
      <c r="J24" s="62"/>
      <c r="K24" s="63"/>
      <c r="L24" s="69" t="s">
        <v>22</v>
      </c>
      <c r="M24" s="51" t="s">
        <v>23</v>
      </c>
      <c r="N24" s="51" t="s">
        <v>24</v>
      </c>
      <c r="O24" s="51" t="s">
        <v>25</v>
      </c>
      <c r="P24" s="51" t="s">
        <v>26</v>
      </c>
      <c r="Q24" s="51" t="s">
        <v>27</v>
      </c>
      <c r="R24" s="74" t="s">
        <v>28</v>
      </c>
      <c r="S24" s="62"/>
      <c r="T24" s="62"/>
      <c r="U24" s="63"/>
      <c r="V24" s="69" t="s">
        <v>22</v>
      </c>
      <c r="W24" s="51" t="s">
        <v>23</v>
      </c>
      <c r="X24" s="51" t="s">
        <v>24</v>
      </c>
      <c r="Y24" s="51" t="s">
        <v>25</v>
      </c>
      <c r="Z24" s="51" t="s">
        <v>26</v>
      </c>
      <c r="AA24" s="51" t="s">
        <v>27</v>
      </c>
      <c r="AB24" s="74" t="s">
        <v>28</v>
      </c>
      <c r="AC24" s="62"/>
      <c r="AD24" s="62"/>
      <c r="AE24" s="61"/>
      <c r="AF24" s="68"/>
    </row>
    <row r="25" spans="1:53" s="57" customFormat="1" ht="16.5" customHeight="1" x14ac:dyDescent="0.2">
      <c r="A25" s="55"/>
      <c r="B25" s="125"/>
      <c r="C25" s="70"/>
      <c r="D25" s="70">
        <f>IF($D$4=1,1, IF(C25&gt;0,C25+1, 0))</f>
        <v>1</v>
      </c>
      <c r="E25" s="70">
        <f>IF($E$4=1,1, IF(D25&gt;0,D25+1, 0))</f>
        <v>2</v>
      </c>
      <c r="F25" s="70">
        <f>IF($F$4=1,1, IF(E25&gt;0,E25+1, 0))</f>
        <v>3</v>
      </c>
      <c r="G25" s="117">
        <f>IF($G$4=1,1, IF(F25&gt;0,F25+1, 0))</f>
        <v>4</v>
      </c>
      <c r="H25" s="122">
        <f>IF($H$4=1,1, IF(G25&gt;0,G25+1, 0))</f>
        <v>5</v>
      </c>
      <c r="I25" s="56"/>
      <c r="J25" s="56"/>
      <c r="K25" s="55"/>
      <c r="L25" s="75"/>
      <c r="M25" s="70"/>
      <c r="N25" s="70"/>
      <c r="O25" s="70"/>
      <c r="P25" s="70">
        <f>IF($P$4=1,1, IF(O25&gt;0,O25+1, 0))</f>
        <v>1</v>
      </c>
      <c r="Q25" s="117">
        <f>IF($Q$4=1,1, IF(P25&gt;0,P25+1, 0))</f>
        <v>2</v>
      </c>
      <c r="R25" s="76">
        <f>IF($R$4=1,1, IF(Q25&gt;0,Q25+1, 0))</f>
        <v>3</v>
      </c>
      <c r="S25" s="56"/>
      <c r="T25" s="56"/>
      <c r="U25" s="55"/>
      <c r="V25" s="125">
        <f>IF($V$4=1,1,0)</f>
        <v>1</v>
      </c>
      <c r="W25" s="351">
        <f>IF($W$4=1,1, IF(V25&gt;0,V25+1, 0))</f>
        <v>2</v>
      </c>
      <c r="X25" s="70">
        <f>IF($X$4=1,1, IF(W25&gt;0,W25+1, 0))</f>
        <v>3</v>
      </c>
      <c r="Y25" s="70">
        <f>IF($Y$4=1,1, IF(X25&gt;0,X25+1, 0))</f>
        <v>4</v>
      </c>
      <c r="Z25" s="70">
        <f>IF($Z$4=1,1, IF(Y25&gt;0,Y25+1, 0))</f>
        <v>5</v>
      </c>
      <c r="AA25" s="117">
        <f>IF($AA$4=1,1, IF(Z25&gt;0,Z25+1, 0))</f>
        <v>6</v>
      </c>
      <c r="AB25" s="122">
        <f>IF($AB$4=1,1, IF(AA25&gt;0,AA25+1, 0))</f>
        <v>7</v>
      </c>
      <c r="AC25" s="56"/>
      <c r="AD25" s="56"/>
      <c r="AE25" s="55"/>
      <c r="AF25" s="67"/>
    </row>
    <row r="26" spans="1:53" s="57" customFormat="1" ht="16.5" customHeight="1" x14ac:dyDescent="0.2">
      <c r="A26" s="55"/>
      <c r="B26" s="125">
        <f>IF(AND(H25&gt;0,H25&lt;30),H25+1,0)</f>
        <v>6</v>
      </c>
      <c r="C26" s="85">
        <f t="shared" ref="C26:H29" si="3">IF(AND(B26&gt;0,B26&lt;30),B26+1,0)</f>
        <v>7</v>
      </c>
      <c r="D26" s="351">
        <f t="shared" si="3"/>
        <v>8</v>
      </c>
      <c r="E26" s="70">
        <f t="shared" si="3"/>
        <v>9</v>
      </c>
      <c r="F26" s="70">
        <f t="shared" si="3"/>
        <v>10</v>
      </c>
      <c r="G26" s="71">
        <f t="shared" si="3"/>
        <v>11</v>
      </c>
      <c r="H26" s="122">
        <f t="shared" si="3"/>
        <v>12</v>
      </c>
      <c r="I26" s="56"/>
      <c r="J26" s="56"/>
      <c r="K26" s="55"/>
      <c r="L26" s="77">
        <f>IF(AND(R25&gt;0,R25&lt;31),R25+1,0)</f>
        <v>4</v>
      </c>
      <c r="M26" s="85">
        <f t="shared" ref="M26:R29" si="4">IF(AND(L26&gt;0,L26&lt;31),L26+1,0)</f>
        <v>5</v>
      </c>
      <c r="N26" s="70">
        <f t="shared" si="4"/>
        <v>6</v>
      </c>
      <c r="O26" s="70">
        <f t="shared" si="4"/>
        <v>7</v>
      </c>
      <c r="P26" s="70">
        <f t="shared" si="4"/>
        <v>8</v>
      </c>
      <c r="Q26" s="71">
        <f t="shared" si="4"/>
        <v>9</v>
      </c>
      <c r="R26" s="76">
        <f t="shared" si="4"/>
        <v>10</v>
      </c>
      <c r="S26" s="56"/>
      <c r="T26" s="56"/>
      <c r="U26" s="55"/>
      <c r="V26" s="125">
        <f>IF(AND(AB25&gt;0,AB25&lt;30),AB25+1,0)</f>
        <v>8</v>
      </c>
      <c r="W26" s="351">
        <f t="shared" ref="W26:AB29" si="5">IF(AND(V26&gt;0,V26&lt;30),V26+1,0)</f>
        <v>9</v>
      </c>
      <c r="X26" s="70">
        <f t="shared" si="5"/>
        <v>10</v>
      </c>
      <c r="Y26" s="114">
        <f t="shared" si="5"/>
        <v>11</v>
      </c>
      <c r="Z26" s="70">
        <f t="shared" si="5"/>
        <v>12</v>
      </c>
      <c r="AA26" s="71">
        <f t="shared" si="5"/>
        <v>13</v>
      </c>
      <c r="AB26" s="122">
        <f t="shared" si="5"/>
        <v>14</v>
      </c>
      <c r="AC26" s="56"/>
      <c r="AD26" s="56"/>
      <c r="AE26" s="55"/>
      <c r="AF26" s="67"/>
    </row>
    <row r="27" spans="1:53" s="57" customFormat="1" ht="16.5" customHeight="1" x14ac:dyDescent="0.2">
      <c r="A27" s="55"/>
      <c r="B27" s="125">
        <f>IF(AND(H26&gt;0,H26&lt;30),H26+1,0)</f>
        <v>13</v>
      </c>
      <c r="C27" s="85">
        <f t="shared" si="3"/>
        <v>14</v>
      </c>
      <c r="D27" s="85">
        <f t="shared" si="3"/>
        <v>15</v>
      </c>
      <c r="E27" s="85">
        <f t="shared" si="3"/>
        <v>16</v>
      </c>
      <c r="F27" s="353">
        <f t="shared" si="3"/>
        <v>17</v>
      </c>
      <c r="G27" s="71">
        <f t="shared" si="3"/>
        <v>18</v>
      </c>
      <c r="H27" s="122">
        <f t="shared" si="3"/>
        <v>19</v>
      </c>
      <c r="I27" s="56"/>
      <c r="J27" s="56"/>
      <c r="K27" s="55"/>
      <c r="L27" s="84">
        <f>IF(AND(R26&gt;0,R26&lt;31),R26+1,0)</f>
        <v>11</v>
      </c>
      <c r="M27" s="351">
        <f t="shared" si="4"/>
        <v>12</v>
      </c>
      <c r="N27" s="85">
        <f t="shared" si="4"/>
        <v>13</v>
      </c>
      <c r="O27" s="114">
        <f t="shared" si="4"/>
        <v>14</v>
      </c>
      <c r="P27" s="70">
        <f t="shared" si="4"/>
        <v>15</v>
      </c>
      <c r="Q27" s="71">
        <f t="shared" si="4"/>
        <v>16</v>
      </c>
      <c r="R27" s="76">
        <f t="shared" si="4"/>
        <v>17</v>
      </c>
      <c r="S27" s="56"/>
      <c r="T27" s="56"/>
      <c r="U27" s="55"/>
      <c r="V27" s="125">
        <f>IF(AND(AB26&gt;0,AB26&lt;30),AB26+1,0)</f>
        <v>15</v>
      </c>
      <c r="W27" s="351">
        <f t="shared" si="5"/>
        <v>16</v>
      </c>
      <c r="X27" s="70">
        <f t="shared" si="5"/>
        <v>17</v>
      </c>
      <c r="Y27" s="70">
        <f t="shared" si="5"/>
        <v>18</v>
      </c>
      <c r="Z27" s="70">
        <f t="shared" si="5"/>
        <v>19</v>
      </c>
      <c r="AA27" s="71">
        <f t="shared" si="5"/>
        <v>20</v>
      </c>
      <c r="AB27" s="122">
        <f t="shared" si="5"/>
        <v>21</v>
      </c>
      <c r="AC27" s="56"/>
      <c r="AD27" s="56"/>
      <c r="AE27" s="55"/>
      <c r="AF27" s="67"/>
    </row>
    <row r="28" spans="1:53" s="57" customFormat="1" ht="16.5" customHeight="1" x14ac:dyDescent="0.2">
      <c r="A28" s="55"/>
      <c r="B28" s="125">
        <f>IF(AND(H27&gt;0,H27&lt;30),H27+1,0)</f>
        <v>20</v>
      </c>
      <c r="C28" s="351">
        <f t="shared" si="3"/>
        <v>21</v>
      </c>
      <c r="D28" s="70">
        <f t="shared" si="3"/>
        <v>22</v>
      </c>
      <c r="E28" s="114">
        <f t="shared" si="3"/>
        <v>23</v>
      </c>
      <c r="F28" s="70">
        <f t="shared" si="3"/>
        <v>24</v>
      </c>
      <c r="G28" s="71">
        <f t="shared" si="3"/>
        <v>25</v>
      </c>
      <c r="H28" s="122">
        <f t="shared" si="3"/>
        <v>26</v>
      </c>
      <c r="I28" s="56"/>
      <c r="J28" s="56"/>
      <c r="K28" s="55"/>
      <c r="L28" s="77">
        <f>IF(AND(R27&gt;0,R27&lt;31),R27+1,0)</f>
        <v>18</v>
      </c>
      <c r="M28" s="351">
        <f t="shared" si="4"/>
        <v>19</v>
      </c>
      <c r="N28" s="70">
        <f t="shared" si="4"/>
        <v>20</v>
      </c>
      <c r="O28" s="70">
        <f t="shared" si="4"/>
        <v>21</v>
      </c>
      <c r="P28" s="70">
        <f t="shared" si="4"/>
        <v>22</v>
      </c>
      <c r="Q28" s="131">
        <f t="shared" si="4"/>
        <v>23</v>
      </c>
      <c r="R28" s="76">
        <f t="shared" si="4"/>
        <v>24</v>
      </c>
      <c r="S28" s="56"/>
      <c r="T28" s="56"/>
      <c r="U28" s="55"/>
      <c r="V28" s="129">
        <f>IF(AND(AB27&gt;0,AB27&lt;30),AB27+1,0)</f>
        <v>22</v>
      </c>
      <c r="W28" s="351">
        <f t="shared" si="5"/>
        <v>23</v>
      </c>
      <c r="X28" s="70">
        <f t="shared" si="5"/>
        <v>24</v>
      </c>
      <c r="Y28" s="114">
        <f t="shared" si="5"/>
        <v>25</v>
      </c>
      <c r="Z28" s="70">
        <f t="shared" si="5"/>
        <v>26</v>
      </c>
      <c r="AA28" s="71">
        <f t="shared" si="5"/>
        <v>27</v>
      </c>
      <c r="AB28" s="122">
        <f t="shared" si="5"/>
        <v>28</v>
      </c>
      <c r="AC28" s="56"/>
      <c r="AD28" s="56"/>
      <c r="AE28" s="55"/>
      <c r="AF28" s="67"/>
    </row>
    <row r="29" spans="1:53" s="57" customFormat="1" ht="16.5" customHeight="1" thickBot="1" x14ac:dyDescent="0.25">
      <c r="A29" s="55"/>
      <c r="B29" s="127">
        <f>IF(AND(H28&gt;0,H28&lt;30),H28+1,0)</f>
        <v>27</v>
      </c>
      <c r="C29" s="119">
        <f t="shared" si="3"/>
        <v>28</v>
      </c>
      <c r="D29" s="79">
        <f t="shared" si="3"/>
        <v>29</v>
      </c>
      <c r="E29" s="79">
        <f t="shared" si="3"/>
        <v>30</v>
      </c>
      <c r="F29" s="79"/>
      <c r="G29" s="80"/>
      <c r="H29" s="123"/>
      <c r="I29" s="56"/>
      <c r="J29" s="56"/>
      <c r="K29" s="55"/>
      <c r="L29" s="78">
        <f>IF(AND(R28&gt;0,R28&lt;31),R28+1,0)</f>
        <v>25</v>
      </c>
      <c r="M29" s="119">
        <f t="shared" si="4"/>
        <v>26</v>
      </c>
      <c r="N29" s="79">
        <f t="shared" si="4"/>
        <v>27</v>
      </c>
      <c r="O29" s="115">
        <f t="shared" si="4"/>
        <v>28</v>
      </c>
      <c r="P29" s="79">
        <f t="shared" si="4"/>
        <v>29</v>
      </c>
      <c r="Q29" s="121">
        <f t="shared" si="4"/>
        <v>30</v>
      </c>
      <c r="R29" s="81">
        <f t="shared" si="4"/>
        <v>31</v>
      </c>
      <c r="S29" s="56"/>
      <c r="T29" s="56"/>
      <c r="U29" s="55"/>
      <c r="V29" s="127">
        <f>IF(AND(AB28&gt;0,AB28&lt;30),AB28+1,0)</f>
        <v>29</v>
      </c>
      <c r="W29" s="119">
        <f t="shared" si="5"/>
        <v>30</v>
      </c>
      <c r="X29" s="79"/>
      <c r="Y29" s="79"/>
      <c r="Z29" s="79"/>
      <c r="AA29" s="80"/>
      <c r="AB29" s="123"/>
      <c r="AC29" s="56"/>
      <c r="AD29" s="56"/>
      <c r="AE29" s="55"/>
      <c r="AF29" s="67"/>
    </row>
    <row r="30" spans="1:53" ht="6.75" customHeight="1" x14ac:dyDescent="0.2">
      <c r="A30" s="37"/>
      <c r="B30" s="37"/>
      <c r="C30" s="37"/>
      <c r="D30" s="37"/>
      <c r="E30" s="37"/>
      <c r="F30" s="37"/>
      <c r="G30" s="37"/>
      <c r="H30" s="37"/>
      <c r="I30" s="16"/>
      <c r="J30" s="16"/>
      <c r="K30" s="37"/>
      <c r="L30" s="37"/>
      <c r="M30" s="37"/>
      <c r="N30" s="37"/>
      <c r="O30" s="37"/>
      <c r="P30" s="37"/>
      <c r="Q30" s="37"/>
      <c r="R30" s="37"/>
      <c r="S30" s="16"/>
      <c r="T30" s="16"/>
      <c r="U30" s="37"/>
      <c r="V30" s="37"/>
      <c r="W30" s="37"/>
      <c r="X30" s="37"/>
      <c r="Y30" s="37"/>
      <c r="Z30" s="37"/>
      <c r="AA30" s="37"/>
      <c r="AB30" s="37"/>
      <c r="AC30" s="16"/>
      <c r="AD30" s="16"/>
      <c r="AE30" s="37"/>
      <c r="AF30" s="66"/>
    </row>
    <row r="31" spans="1:53" s="50" customFormat="1" ht="17.25" customHeight="1" thickBot="1" x14ac:dyDescent="0.25">
      <c r="A31" s="38"/>
      <c r="B31" s="42" t="s">
        <v>35</v>
      </c>
      <c r="C31" s="42"/>
      <c r="D31" s="42"/>
      <c r="E31" s="42"/>
      <c r="F31" s="42"/>
      <c r="G31" s="42"/>
      <c r="H31" s="43" t="s">
        <v>36</v>
      </c>
      <c r="I31" s="44"/>
      <c r="J31" s="44"/>
      <c r="K31" s="38"/>
      <c r="L31" s="58" t="s">
        <v>37</v>
      </c>
      <c r="M31" s="58"/>
      <c r="N31" s="58"/>
      <c r="O31" s="58"/>
      <c r="P31" s="58"/>
      <c r="Q31" s="58"/>
      <c r="R31" s="59" t="s">
        <v>38</v>
      </c>
      <c r="S31" s="60"/>
      <c r="T31" s="60"/>
      <c r="U31" s="38"/>
      <c r="V31" s="39" t="s">
        <v>39</v>
      </c>
      <c r="W31" s="39"/>
      <c r="X31" s="39"/>
      <c r="Y31" s="39"/>
      <c r="Z31" s="39"/>
      <c r="AA31" s="39"/>
      <c r="AB31" s="65" t="s">
        <v>40</v>
      </c>
      <c r="AC31" s="41"/>
      <c r="AD31" s="48"/>
      <c r="AE31" s="48"/>
      <c r="AF31" s="48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1:53" s="64" customFormat="1" ht="16.5" customHeight="1" x14ac:dyDescent="0.2">
      <c r="A32" s="61"/>
      <c r="B32" s="69" t="s">
        <v>22</v>
      </c>
      <c r="C32" s="51" t="s">
        <v>23</v>
      </c>
      <c r="D32" s="51" t="s">
        <v>24</v>
      </c>
      <c r="E32" s="51" t="s">
        <v>25</v>
      </c>
      <c r="F32" s="51" t="s">
        <v>26</v>
      </c>
      <c r="G32" s="51" t="s">
        <v>27</v>
      </c>
      <c r="H32" s="74" t="s">
        <v>28</v>
      </c>
      <c r="I32" s="62"/>
      <c r="J32" s="62"/>
      <c r="K32" s="63"/>
      <c r="L32" s="69" t="s">
        <v>22</v>
      </c>
      <c r="M32" s="51" t="s">
        <v>23</v>
      </c>
      <c r="N32" s="51" t="s">
        <v>24</v>
      </c>
      <c r="O32" s="51" t="s">
        <v>25</v>
      </c>
      <c r="P32" s="51" t="s">
        <v>26</v>
      </c>
      <c r="Q32" s="51" t="s">
        <v>27</v>
      </c>
      <c r="R32" s="74" t="s">
        <v>28</v>
      </c>
      <c r="S32" s="62"/>
      <c r="T32" s="62"/>
      <c r="U32" s="63"/>
      <c r="V32" s="69" t="s">
        <v>22</v>
      </c>
      <c r="W32" s="51" t="s">
        <v>23</v>
      </c>
      <c r="X32" s="51" t="s">
        <v>24</v>
      </c>
      <c r="Y32" s="51" t="s">
        <v>25</v>
      </c>
      <c r="Z32" s="51" t="s">
        <v>26</v>
      </c>
      <c r="AA32" s="51" t="s">
        <v>27</v>
      </c>
      <c r="AB32" s="74" t="s">
        <v>28</v>
      </c>
      <c r="AC32" s="62"/>
      <c r="AD32" s="62"/>
      <c r="AE32" s="61"/>
      <c r="AF32" s="68"/>
    </row>
    <row r="33" spans="1:53" s="57" customFormat="1" ht="16.5" customHeight="1" x14ac:dyDescent="0.2">
      <c r="A33" s="55"/>
      <c r="B33" s="125"/>
      <c r="C33" s="70"/>
      <c r="D33" s="70">
        <f>IF($D$5=1,1, IF(C33&gt;0,C33+1, 0))</f>
        <v>1</v>
      </c>
      <c r="E33" s="70">
        <f>IF($E$5=1,1, IF(D33&gt;0,D33+1, 0))</f>
        <v>2</v>
      </c>
      <c r="F33" s="70">
        <f>IF($F$5=1,1, IF(E33&gt;0,E33+1, 0))</f>
        <v>3</v>
      </c>
      <c r="G33" s="117">
        <f>IF($G$5=1,1, IF(F33&gt;0,F33+1, 0))</f>
        <v>4</v>
      </c>
      <c r="H33" s="122">
        <f>IF($H$5=1,1, IF(G33&gt;0,G33+1, 0))</f>
        <v>5</v>
      </c>
      <c r="I33" s="56"/>
      <c r="J33" s="56"/>
      <c r="K33" s="55"/>
      <c r="L33" s="125"/>
      <c r="M33" s="70"/>
      <c r="N33" s="70"/>
      <c r="O33" s="70"/>
      <c r="P33" s="70"/>
      <c r="Q33" s="117">
        <f>IF($Q$5=1,1, IF(P33&gt;0,P33+1, 0))</f>
        <v>1</v>
      </c>
      <c r="R33" s="122">
        <f>IF($R$5=1,1, IF(Q33&gt;0,Q33+1, 0))</f>
        <v>2</v>
      </c>
      <c r="S33" s="56"/>
      <c r="T33" s="56"/>
      <c r="U33" s="55"/>
      <c r="V33" s="125"/>
      <c r="W33" s="351">
        <f>IF($W$5=1,1, IF(V33&gt;0,V33+1, 0))</f>
        <v>1</v>
      </c>
      <c r="X33" s="70">
        <f>IF($X$5=1,1, IF(W33&gt;0,W33+1, 0))</f>
        <v>2</v>
      </c>
      <c r="Y33" s="70">
        <f>IF($Y$5=1,1, IF(X33&gt;0,X33+1, 0))</f>
        <v>3</v>
      </c>
      <c r="Z33" s="70">
        <f>IF($Z$5=1,1, IF(Y33&gt;0,Y33+1, 0))</f>
        <v>4</v>
      </c>
      <c r="AA33" s="117">
        <f>IF($AA$5=1,1, IF(Z33&gt;0,Z33+1, 0))</f>
        <v>5</v>
      </c>
      <c r="AB33" s="122">
        <f>IF($AB$5=1,1, IF(AA33&gt;0,AA33+1, 0))</f>
        <v>6</v>
      </c>
      <c r="AC33" s="56"/>
      <c r="AD33" s="56"/>
      <c r="AE33" s="55"/>
      <c r="AF33" s="67"/>
    </row>
    <row r="34" spans="1:53" s="57" customFormat="1" ht="16.5" customHeight="1" x14ac:dyDescent="0.2">
      <c r="A34" s="55"/>
      <c r="B34" s="125">
        <f>IF(AND(H33&gt;0,H33&lt;31),H33+1,0)</f>
        <v>6</v>
      </c>
      <c r="C34" s="351">
        <f t="shared" ref="C34:H37" si="6">IF(AND(B34&gt;0,B34&lt;31),B34+1,0)</f>
        <v>7</v>
      </c>
      <c r="D34" s="70">
        <f t="shared" si="6"/>
        <v>8</v>
      </c>
      <c r="E34" s="114">
        <f t="shared" si="6"/>
        <v>9</v>
      </c>
      <c r="F34" s="70">
        <f t="shared" si="6"/>
        <v>10</v>
      </c>
      <c r="G34" s="86">
        <f t="shared" si="6"/>
        <v>11</v>
      </c>
      <c r="H34" s="128">
        <f t="shared" si="6"/>
        <v>12</v>
      </c>
      <c r="I34" s="56"/>
      <c r="J34" s="56"/>
      <c r="K34" s="55"/>
      <c r="L34" s="129">
        <f>IF(AND(R33&gt;0,R33&lt;31),R33+1,0)</f>
        <v>3</v>
      </c>
      <c r="M34" s="351">
        <f t="shared" ref="M34:R37" si="7">IF(AND(L34&gt;0,L34&lt;31),L34+1,0)</f>
        <v>4</v>
      </c>
      <c r="N34" s="70">
        <f t="shared" si="7"/>
        <v>5</v>
      </c>
      <c r="O34" s="70">
        <f t="shared" si="7"/>
        <v>6</v>
      </c>
      <c r="P34" s="70">
        <f t="shared" si="7"/>
        <v>7</v>
      </c>
      <c r="Q34" s="71">
        <f t="shared" si="7"/>
        <v>8</v>
      </c>
      <c r="R34" s="122">
        <f t="shared" si="7"/>
        <v>9</v>
      </c>
      <c r="S34" s="56"/>
      <c r="T34" s="56"/>
      <c r="U34" s="55"/>
      <c r="V34" s="125">
        <f>IF(AND(AB33&gt;0,AB33&lt;30),AB33+1,0)</f>
        <v>7</v>
      </c>
      <c r="W34" s="351">
        <f t="shared" ref="W34:AB37" si="8">IF(AND(V34&gt;0,V34&lt;30),V34+1,0)</f>
        <v>8</v>
      </c>
      <c r="X34" s="70">
        <f t="shared" si="8"/>
        <v>9</v>
      </c>
      <c r="Y34" s="114">
        <f t="shared" si="8"/>
        <v>10</v>
      </c>
      <c r="Z34" s="70">
        <f t="shared" si="8"/>
        <v>11</v>
      </c>
      <c r="AA34" s="71">
        <f t="shared" si="8"/>
        <v>12</v>
      </c>
      <c r="AB34" s="122">
        <f t="shared" si="8"/>
        <v>13</v>
      </c>
      <c r="AC34" s="56"/>
      <c r="AD34" s="56"/>
      <c r="AE34" s="55"/>
      <c r="AF34" s="67"/>
    </row>
    <row r="35" spans="1:53" s="57" customFormat="1" ht="16.5" customHeight="1" x14ac:dyDescent="0.2">
      <c r="A35" s="55"/>
      <c r="B35" s="125">
        <f>IF(AND(H34&gt;0,H34&lt;31),H34+1,0)</f>
        <v>13</v>
      </c>
      <c r="C35" s="85">
        <f t="shared" si="6"/>
        <v>14</v>
      </c>
      <c r="D35" s="70">
        <f t="shared" si="6"/>
        <v>15</v>
      </c>
      <c r="E35" s="70">
        <f t="shared" si="6"/>
        <v>16</v>
      </c>
      <c r="F35" s="353">
        <f t="shared" si="6"/>
        <v>17</v>
      </c>
      <c r="G35" s="131">
        <f t="shared" si="6"/>
        <v>18</v>
      </c>
      <c r="H35" s="122">
        <f t="shared" si="6"/>
        <v>19</v>
      </c>
      <c r="I35" s="56"/>
      <c r="J35" s="56"/>
      <c r="K35" s="55"/>
      <c r="L35" s="125">
        <f>IF(AND(R34&gt;0,R34&lt;31),R34+1,0)</f>
        <v>10</v>
      </c>
      <c r="M35" s="351">
        <f t="shared" si="7"/>
        <v>11</v>
      </c>
      <c r="N35" s="85">
        <f t="shared" si="7"/>
        <v>12</v>
      </c>
      <c r="O35" s="114">
        <f t="shared" si="7"/>
        <v>13</v>
      </c>
      <c r="P35" s="70">
        <f t="shared" si="7"/>
        <v>14</v>
      </c>
      <c r="Q35" s="71">
        <f t="shared" si="7"/>
        <v>15</v>
      </c>
      <c r="R35" s="122">
        <f t="shared" si="7"/>
        <v>16</v>
      </c>
      <c r="S35" s="56"/>
      <c r="T35" s="56"/>
      <c r="U35" s="55"/>
      <c r="V35" s="129">
        <f>IF(AND(AB34&gt;0,AB34&lt;30),AB34+1,0)</f>
        <v>14</v>
      </c>
      <c r="W35" s="351">
        <f t="shared" si="8"/>
        <v>15</v>
      </c>
      <c r="X35" s="70">
        <f t="shared" si="8"/>
        <v>16</v>
      </c>
      <c r="Y35" s="70">
        <f t="shared" si="8"/>
        <v>17</v>
      </c>
      <c r="Z35" s="70">
        <f t="shared" si="8"/>
        <v>18</v>
      </c>
      <c r="AA35" s="131">
        <f t="shared" si="8"/>
        <v>19</v>
      </c>
      <c r="AB35" s="122">
        <f t="shared" si="8"/>
        <v>20</v>
      </c>
      <c r="AC35" s="56"/>
      <c r="AD35" s="56"/>
      <c r="AE35" s="55"/>
      <c r="AF35" s="67"/>
    </row>
    <row r="36" spans="1:53" s="57" customFormat="1" ht="16.5" customHeight="1" x14ac:dyDescent="0.2">
      <c r="A36" s="55"/>
      <c r="B36" s="125">
        <f>IF(AND(H35&gt;0,H35&lt;31),H35+1,0)</f>
        <v>20</v>
      </c>
      <c r="C36" s="351">
        <f t="shared" si="6"/>
        <v>21</v>
      </c>
      <c r="D36" s="70">
        <f t="shared" si="6"/>
        <v>22</v>
      </c>
      <c r="E36" s="114">
        <f t="shared" si="6"/>
        <v>23</v>
      </c>
      <c r="F36" s="70">
        <f t="shared" si="6"/>
        <v>24</v>
      </c>
      <c r="G36" s="120">
        <f t="shared" si="6"/>
        <v>25</v>
      </c>
      <c r="H36" s="122">
        <f t="shared" si="6"/>
        <v>26</v>
      </c>
      <c r="I36" s="56"/>
      <c r="J36" s="56"/>
      <c r="K36" s="55"/>
      <c r="L36" s="125">
        <f>IF(AND(R35&gt;0,R35&lt;31),R35+1,0)</f>
        <v>17</v>
      </c>
      <c r="M36" s="351">
        <f t="shared" si="7"/>
        <v>18</v>
      </c>
      <c r="N36" s="70">
        <f t="shared" si="7"/>
        <v>19</v>
      </c>
      <c r="O36" s="70">
        <f t="shared" si="7"/>
        <v>20</v>
      </c>
      <c r="P36" s="70">
        <f t="shared" si="7"/>
        <v>21</v>
      </c>
      <c r="Q36" s="71">
        <f t="shared" si="7"/>
        <v>22</v>
      </c>
      <c r="R36" s="122">
        <f t="shared" si="7"/>
        <v>23</v>
      </c>
      <c r="S36" s="56"/>
      <c r="T36" s="56"/>
      <c r="U36" s="55"/>
      <c r="V36" s="125">
        <f>IF(AND(AB35&gt;0,AB35&lt;30),AB35+1,0)</f>
        <v>21</v>
      </c>
      <c r="W36" s="351">
        <f t="shared" si="8"/>
        <v>22</v>
      </c>
      <c r="X36" s="70">
        <f t="shared" si="8"/>
        <v>23</v>
      </c>
      <c r="Y36" s="114">
        <f t="shared" si="8"/>
        <v>24</v>
      </c>
      <c r="Z36" s="70">
        <f t="shared" si="8"/>
        <v>25</v>
      </c>
      <c r="AA36" s="120">
        <f t="shared" si="8"/>
        <v>26</v>
      </c>
      <c r="AB36" s="122">
        <f t="shared" si="8"/>
        <v>27</v>
      </c>
      <c r="AC36" s="56"/>
      <c r="AD36" s="56"/>
      <c r="AE36" s="55"/>
      <c r="AF36" s="67"/>
    </row>
    <row r="37" spans="1:53" s="57" customFormat="1" ht="16.5" customHeight="1" x14ac:dyDescent="0.2">
      <c r="A37" s="55"/>
      <c r="B37" s="125">
        <f>IF(AND(H36&gt;0,H36&lt;31),H36+1,0)</f>
        <v>27</v>
      </c>
      <c r="C37" s="118">
        <f t="shared" si="6"/>
        <v>28</v>
      </c>
      <c r="D37" s="70">
        <f t="shared" si="6"/>
        <v>29</v>
      </c>
      <c r="E37" s="70">
        <f t="shared" si="6"/>
        <v>30</v>
      </c>
      <c r="F37" s="70">
        <f t="shared" si="6"/>
        <v>31</v>
      </c>
      <c r="G37" s="71"/>
      <c r="H37" s="124"/>
      <c r="I37" s="56"/>
      <c r="J37" s="56"/>
      <c r="K37" s="55"/>
      <c r="L37" s="125">
        <f>IF(AND(R36&gt;0,R36&lt;31),R36+1,0)</f>
        <v>24</v>
      </c>
      <c r="M37" s="118">
        <f t="shared" si="7"/>
        <v>25</v>
      </c>
      <c r="N37" s="70">
        <f t="shared" si="7"/>
        <v>26</v>
      </c>
      <c r="O37" s="114">
        <f t="shared" si="7"/>
        <v>27</v>
      </c>
      <c r="P37" s="70">
        <f t="shared" si="7"/>
        <v>28</v>
      </c>
      <c r="Q37" s="71">
        <f t="shared" si="7"/>
        <v>29</v>
      </c>
      <c r="R37" s="122">
        <f t="shared" si="7"/>
        <v>30</v>
      </c>
      <c r="S37" s="56"/>
      <c r="T37" s="56"/>
      <c r="U37" s="55"/>
      <c r="V37" s="125">
        <f>IF(AND(AB36&gt;0,AB36&lt;30),AB36+1,0)</f>
        <v>28</v>
      </c>
      <c r="W37" s="118">
        <f t="shared" si="8"/>
        <v>29</v>
      </c>
      <c r="X37" s="70">
        <f t="shared" si="8"/>
        <v>30</v>
      </c>
      <c r="Y37" s="70"/>
      <c r="Z37" s="70"/>
      <c r="AA37" s="72"/>
      <c r="AB37" s="124"/>
      <c r="AC37" s="56"/>
      <c r="AD37" s="56"/>
      <c r="AE37" s="55"/>
      <c r="AF37" s="67"/>
    </row>
    <row r="38" spans="1:53" s="57" customFormat="1" ht="16.5" customHeight="1" thickBot="1" x14ac:dyDescent="0.25">
      <c r="A38" s="55"/>
      <c r="B38" s="127"/>
      <c r="C38" s="79"/>
      <c r="D38" s="79"/>
      <c r="E38" s="79"/>
      <c r="F38" s="79"/>
      <c r="G38" s="80"/>
      <c r="H38" s="123"/>
      <c r="I38" s="56"/>
      <c r="J38" s="56"/>
      <c r="K38" s="55"/>
      <c r="L38" s="127">
        <f>IF(AND(R37&gt;0,R37&lt;31),R37+1,0)</f>
        <v>31</v>
      </c>
      <c r="M38" s="79"/>
      <c r="N38" s="79"/>
      <c r="O38" s="79"/>
      <c r="P38" s="79"/>
      <c r="Q38" s="80"/>
      <c r="R38" s="123"/>
      <c r="S38" s="56"/>
      <c r="T38" s="56"/>
      <c r="U38" s="55"/>
      <c r="V38" s="127"/>
      <c r="W38" s="79"/>
      <c r="X38" s="79"/>
      <c r="Y38" s="79"/>
      <c r="Z38" s="79"/>
      <c r="AA38" s="80"/>
      <c r="AB38" s="123"/>
      <c r="AC38" s="56"/>
      <c r="AD38" s="56"/>
      <c r="AE38" s="55"/>
      <c r="AF38" s="67"/>
    </row>
    <row r="39" spans="1:53" ht="8.25" customHeight="1" x14ac:dyDescent="0.2">
      <c r="A39" s="37"/>
      <c r="B39" s="37"/>
      <c r="C39" s="37"/>
      <c r="D39" s="37"/>
      <c r="E39" s="37"/>
      <c r="F39" s="37"/>
      <c r="G39" s="37"/>
      <c r="H39" s="37"/>
      <c r="I39" s="16"/>
      <c r="J39" s="16"/>
      <c r="K39" s="37"/>
      <c r="L39" s="37"/>
      <c r="M39" s="37"/>
      <c r="N39" s="37"/>
      <c r="O39" s="37"/>
      <c r="P39" s="37"/>
      <c r="Q39" s="37"/>
      <c r="R39" s="37"/>
      <c r="S39" s="16"/>
      <c r="T39" s="16"/>
      <c r="U39" s="37"/>
      <c r="V39" s="37"/>
      <c r="W39" s="37"/>
      <c r="X39" s="37"/>
      <c r="Y39" s="37"/>
      <c r="Z39" s="37"/>
      <c r="AA39" s="37"/>
      <c r="AB39" s="37"/>
      <c r="AC39" s="16"/>
      <c r="AD39" s="16"/>
      <c r="AE39" s="37"/>
      <c r="AF39" s="66"/>
    </row>
    <row r="40" spans="1:53" s="50" customFormat="1" ht="17.25" customHeight="1" thickBot="1" x14ac:dyDescent="0.25">
      <c r="A40" s="38"/>
      <c r="B40" s="45" t="s">
        <v>41</v>
      </c>
      <c r="C40" s="45"/>
      <c r="D40" s="45"/>
      <c r="E40" s="45"/>
      <c r="F40" s="45"/>
      <c r="G40" s="45"/>
      <c r="H40" s="46" t="s">
        <v>42</v>
      </c>
      <c r="I40" s="47"/>
      <c r="J40" s="47"/>
      <c r="K40" s="38"/>
      <c r="L40" s="42" t="s">
        <v>43</v>
      </c>
      <c r="M40" s="42"/>
      <c r="N40" s="42"/>
      <c r="O40" s="42"/>
      <c r="P40" s="42"/>
      <c r="Q40" s="42"/>
      <c r="R40" s="43" t="s">
        <v>44</v>
      </c>
      <c r="S40" s="44"/>
      <c r="T40" s="44"/>
      <c r="U40" s="38"/>
      <c r="V40" s="58" t="s">
        <v>45</v>
      </c>
      <c r="W40" s="58"/>
      <c r="X40" s="58"/>
      <c r="Y40" s="58"/>
      <c r="Z40" s="58"/>
      <c r="AA40" s="58"/>
      <c r="AB40" s="59" t="s">
        <v>46</v>
      </c>
      <c r="AC40" s="60"/>
      <c r="AD40" s="48"/>
      <c r="AE40" s="48"/>
      <c r="AF40" s="48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</row>
    <row r="41" spans="1:53" s="64" customFormat="1" ht="16.5" customHeight="1" x14ac:dyDescent="0.2">
      <c r="A41" s="61"/>
      <c r="B41" s="69" t="s">
        <v>22</v>
      </c>
      <c r="C41" s="51" t="s">
        <v>23</v>
      </c>
      <c r="D41" s="51" t="s">
        <v>24</v>
      </c>
      <c r="E41" s="51" t="s">
        <v>25</v>
      </c>
      <c r="F41" s="51" t="s">
        <v>26</v>
      </c>
      <c r="G41" s="51" t="s">
        <v>27</v>
      </c>
      <c r="H41" s="74" t="s">
        <v>28</v>
      </c>
      <c r="I41" s="62"/>
      <c r="J41" s="62"/>
      <c r="K41" s="63"/>
      <c r="L41" s="69" t="s">
        <v>22</v>
      </c>
      <c r="M41" s="51" t="s">
        <v>23</v>
      </c>
      <c r="N41" s="51" t="s">
        <v>24</v>
      </c>
      <c r="O41" s="51" t="s">
        <v>25</v>
      </c>
      <c r="P41" s="51" t="s">
        <v>26</v>
      </c>
      <c r="Q41" s="51" t="s">
        <v>27</v>
      </c>
      <c r="R41" s="74" t="s">
        <v>28</v>
      </c>
      <c r="S41" s="62"/>
      <c r="T41" s="62"/>
      <c r="U41" s="63"/>
      <c r="V41" s="69" t="s">
        <v>22</v>
      </c>
      <c r="W41" s="51" t="s">
        <v>23</v>
      </c>
      <c r="X41" s="51" t="s">
        <v>24</v>
      </c>
      <c r="Y41" s="51" t="s">
        <v>25</v>
      </c>
      <c r="Z41" s="51" t="s">
        <v>26</v>
      </c>
      <c r="AA41" s="51" t="s">
        <v>27</v>
      </c>
      <c r="AB41" s="74" t="s">
        <v>28</v>
      </c>
      <c r="AC41" s="62"/>
      <c r="AD41" s="62"/>
      <c r="AE41" s="61"/>
      <c r="AF41" s="68"/>
    </row>
    <row r="42" spans="1:53" s="57" customFormat="1" ht="16.5" customHeight="1" x14ac:dyDescent="0.2">
      <c r="A42" s="55"/>
      <c r="B42" s="125"/>
      <c r="C42" s="70"/>
      <c r="D42" s="70"/>
      <c r="E42" s="70">
        <f>IF($E$6=1,1, IF(D42&gt;0,D42+1, 0))</f>
        <v>1</v>
      </c>
      <c r="F42" s="70">
        <f>IF($F$6=1,1, IF(E42&gt;0,E42+1, 0))</f>
        <v>2</v>
      </c>
      <c r="G42" s="117">
        <f>IF($G$6=1,1, IF(F42&gt;0,F42+1, 0))</f>
        <v>3</v>
      </c>
      <c r="H42" s="122">
        <f>IF($H$6=1,1, IF(G42&gt;0,G42+1, 0))</f>
        <v>4</v>
      </c>
      <c r="I42" s="56"/>
      <c r="J42" s="56"/>
      <c r="K42" s="55"/>
      <c r="L42" s="125"/>
      <c r="M42" s="70"/>
      <c r="N42" s="70"/>
      <c r="O42" s="70"/>
      <c r="P42" s="70"/>
      <c r="Q42" s="71"/>
      <c r="R42" s="122">
        <f>IF($R$6=1,1, IF(Q42&gt;0,Q42+1, 0))</f>
        <v>1</v>
      </c>
      <c r="S42" s="56"/>
      <c r="T42" s="56"/>
      <c r="U42" s="55"/>
      <c r="V42" s="125"/>
      <c r="W42" s="351">
        <f>IF($W$6=1,1, IF(V42&gt;0,V42+1, 0))</f>
        <v>1</v>
      </c>
      <c r="X42" s="70">
        <f>IF($X$6=1,1, IF(W42&gt;0,W42+1, 0))</f>
        <v>2</v>
      </c>
      <c r="Y42" s="70">
        <f>IF($Y$6=1,1, IF(X42&gt;0,X42+1, 0))</f>
        <v>3</v>
      </c>
      <c r="Z42" s="70">
        <f>IF($Z$6=1,1, IF(Y42&gt;0,Y42+1, 0))</f>
        <v>4</v>
      </c>
      <c r="AA42" s="87">
        <f>IF($AA$6=1,1, IF(Z42&gt;0,Z42+1, 0))</f>
        <v>5</v>
      </c>
      <c r="AB42" s="122">
        <f>IF($AB$6=1,1, IF(AA42&gt;0,AA42+1, 0))</f>
        <v>6</v>
      </c>
      <c r="AC42" s="56"/>
      <c r="AD42" s="56"/>
      <c r="AE42" s="55"/>
      <c r="AF42" s="67"/>
    </row>
    <row r="43" spans="1:53" s="57" customFormat="1" ht="16.5" customHeight="1" x14ac:dyDescent="0.2">
      <c r="A43" s="55"/>
      <c r="B43" s="125">
        <f>IF(AND(H42&gt;0,H42&lt;31),H42+1,0)</f>
        <v>5</v>
      </c>
      <c r="C43" s="351">
        <f t="shared" ref="C43:H46" si="9">IF(AND(B43&gt;0,B43&lt;31),B43+1,0)</f>
        <v>6</v>
      </c>
      <c r="D43" s="70">
        <f t="shared" si="9"/>
        <v>7</v>
      </c>
      <c r="E43" s="114">
        <f t="shared" si="9"/>
        <v>8</v>
      </c>
      <c r="F43" s="70">
        <f t="shared" si="9"/>
        <v>9</v>
      </c>
      <c r="G43" s="71">
        <f t="shared" si="9"/>
        <v>10</v>
      </c>
      <c r="H43" s="122">
        <f t="shared" si="9"/>
        <v>11</v>
      </c>
      <c r="I43" s="56"/>
      <c r="J43" s="56"/>
      <c r="K43" s="55"/>
      <c r="L43" s="125">
        <f>IF(AND(R42&gt;0,R42&lt;30),R42+1,0)</f>
        <v>2</v>
      </c>
      <c r="M43" s="351">
        <f t="shared" ref="M43:R46" si="10">IF(AND(L43&gt;0,L43&lt;30),L43+1,0)</f>
        <v>3</v>
      </c>
      <c r="N43" s="70">
        <f t="shared" si="10"/>
        <v>4</v>
      </c>
      <c r="O43" s="70">
        <f t="shared" si="10"/>
        <v>5</v>
      </c>
      <c r="P43" s="70">
        <f t="shared" si="10"/>
        <v>6</v>
      </c>
      <c r="Q43" s="117">
        <f t="shared" si="10"/>
        <v>7</v>
      </c>
      <c r="R43" s="122">
        <f t="shared" si="10"/>
        <v>8</v>
      </c>
      <c r="S43" s="56"/>
      <c r="T43" s="56"/>
      <c r="U43" s="55"/>
      <c r="V43" s="125">
        <f>IF(AND(AB42&gt;0,AB42&lt;31),AB42+1,0)</f>
        <v>7</v>
      </c>
      <c r="W43" s="351">
        <f t="shared" ref="W43:AB46" si="11">IF(AND(V43&gt;0,V43&lt;31),V43+1,0)</f>
        <v>8</v>
      </c>
      <c r="X43" s="114">
        <f t="shared" si="11"/>
        <v>9</v>
      </c>
      <c r="Y43" s="85">
        <f t="shared" si="11"/>
        <v>10</v>
      </c>
      <c r="Z43" s="70">
        <f t="shared" si="11"/>
        <v>11</v>
      </c>
      <c r="AA43" s="117">
        <f t="shared" si="11"/>
        <v>12</v>
      </c>
      <c r="AB43" s="122">
        <f t="shared" si="11"/>
        <v>13</v>
      </c>
      <c r="AC43" s="56"/>
      <c r="AD43" s="56"/>
      <c r="AE43" s="55"/>
      <c r="AF43" s="67"/>
    </row>
    <row r="44" spans="1:53" s="57" customFormat="1" ht="16.5" customHeight="1" x14ac:dyDescent="0.2">
      <c r="A44" s="55"/>
      <c r="B44" s="125">
        <f>IF(AND(H43&gt;0,H43&lt;31),H43+1,0)</f>
        <v>12</v>
      </c>
      <c r="C44" s="351">
        <f t="shared" si="9"/>
        <v>13</v>
      </c>
      <c r="D44" s="70">
        <f t="shared" si="9"/>
        <v>14</v>
      </c>
      <c r="E44" s="70">
        <f t="shared" si="9"/>
        <v>15</v>
      </c>
      <c r="F44" s="353">
        <f t="shared" si="9"/>
        <v>16</v>
      </c>
      <c r="G44" s="71">
        <f t="shared" si="9"/>
        <v>17</v>
      </c>
      <c r="H44" s="122">
        <f t="shared" si="9"/>
        <v>18</v>
      </c>
      <c r="I44" s="56"/>
      <c r="J44" s="56"/>
      <c r="K44" s="55"/>
      <c r="L44" s="125">
        <f>IF(AND(R43&gt;0,R43&lt;30),R43+1,0)</f>
        <v>9</v>
      </c>
      <c r="M44" s="351">
        <f t="shared" si="10"/>
        <v>10</v>
      </c>
      <c r="N44" s="70">
        <f t="shared" si="10"/>
        <v>11</v>
      </c>
      <c r="O44" s="114">
        <f t="shared" si="10"/>
        <v>12</v>
      </c>
      <c r="P44" s="70">
        <f t="shared" si="10"/>
        <v>13</v>
      </c>
      <c r="Q44" s="71">
        <f t="shared" si="10"/>
        <v>14</v>
      </c>
      <c r="R44" s="122">
        <f t="shared" si="10"/>
        <v>15</v>
      </c>
      <c r="S44" s="56"/>
      <c r="T44" s="56"/>
      <c r="U44" s="55"/>
      <c r="V44" s="129">
        <f>IF(AND(AB43&gt;0,AB43&lt;31),AB43+1,0)</f>
        <v>14</v>
      </c>
      <c r="W44" s="351">
        <f t="shared" si="11"/>
        <v>15</v>
      </c>
      <c r="X44" s="70">
        <f t="shared" si="11"/>
        <v>16</v>
      </c>
      <c r="Y44" s="70">
        <f t="shared" si="11"/>
        <v>17</v>
      </c>
      <c r="Z44" s="70">
        <f t="shared" si="11"/>
        <v>18</v>
      </c>
      <c r="AA44" s="73">
        <f t="shared" si="11"/>
        <v>19</v>
      </c>
      <c r="AB44" s="122">
        <f t="shared" si="11"/>
        <v>20</v>
      </c>
      <c r="AC44" s="56"/>
      <c r="AD44" s="56"/>
      <c r="AE44" s="55"/>
      <c r="AF44" s="67"/>
    </row>
    <row r="45" spans="1:53" s="57" customFormat="1" ht="16.5" customHeight="1" x14ac:dyDescent="0.2">
      <c r="A45" s="55"/>
      <c r="B45" s="125">
        <f>IF(AND(H44&gt;0,H44&lt;31),H44+1,0)</f>
        <v>19</v>
      </c>
      <c r="C45" s="351">
        <f t="shared" si="9"/>
        <v>20</v>
      </c>
      <c r="D45" s="70">
        <f t="shared" si="9"/>
        <v>21</v>
      </c>
      <c r="E45" s="114">
        <f t="shared" si="9"/>
        <v>22</v>
      </c>
      <c r="F45" s="85">
        <f t="shared" si="9"/>
        <v>23</v>
      </c>
      <c r="G45" s="71">
        <f t="shared" si="9"/>
        <v>24</v>
      </c>
      <c r="H45" s="122">
        <f t="shared" si="9"/>
        <v>25</v>
      </c>
      <c r="I45" s="56"/>
      <c r="J45" s="56"/>
      <c r="K45" s="55"/>
      <c r="L45" s="125">
        <f>IF(AND(R44&gt;0,R44&lt;30),R44+1,0)</f>
        <v>16</v>
      </c>
      <c r="M45" s="351">
        <f t="shared" si="10"/>
        <v>17</v>
      </c>
      <c r="N45" s="70">
        <f t="shared" si="10"/>
        <v>18</v>
      </c>
      <c r="O45" s="70">
        <f t="shared" si="10"/>
        <v>19</v>
      </c>
      <c r="P45" s="70">
        <f t="shared" si="10"/>
        <v>20</v>
      </c>
      <c r="Q45" s="131">
        <f t="shared" si="10"/>
        <v>21</v>
      </c>
      <c r="R45" s="122">
        <f t="shared" si="10"/>
        <v>22</v>
      </c>
      <c r="S45" s="56"/>
      <c r="T45" s="56"/>
      <c r="U45" s="55"/>
      <c r="V45" s="125">
        <f>IF(AND(AB44&gt;0,AB44&lt;31),AB44+1,0)</f>
        <v>21</v>
      </c>
      <c r="W45" s="351">
        <f t="shared" si="11"/>
        <v>22</v>
      </c>
      <c r="X45" s="70">
        <f t="shared" si="11"/>
        <v>23</v>
      </c>
      <c r="Y45" s="116">
        <f t="shared" si="11"/>
        <v>24</v>
      </c>
      <c r="Z45" s="70">
        <f t="shared" si="11"/>
        <v>25</v>
      </c>
      <c r="AA45" s="73">
        <f t="shared" si="11"/>
        <v>26</v>
      </c>
      <c r="AB45" s="122">
        <f t="shared" si="11"/>
        <v>27</v>
      </c>
      <c r="AC45" s="56"/>
      <c r="AD45" s="56"/>
      <c r="AE45" s="55"/>
      <c r="AF45" s="67"/>
    </row>
    <row r="46" spans="1:53" s="57" customFormat="1" ht="16.5" customHeight="1" x14ac:dyDescent="0.2">
      <c r="A46" s="55"/>
      <c r="B46" s="129">
        <f>IF(AND(H45&gt;0,H45&lt;31),H45+1,0)</f>
        <v>26</v>
      </c>
      <c r="C46" s="118">
        <f t="shared" si="9"/>
        <v>27</v>
      </c>
      <c r="D46" s="70">
        <f t="shared" si="9"/>
        <v>28</v>
      </c>
      <c r="E46" s="70">
        <f t="shared" si="9"/>
        <v>29</v>
      </c>
      <c r="F46" s="70">
        <f t="shared" si="9"/>
        <v>30</v>
      </c>
      <c r="G46" s="71">
        <f t="shared" si="9"/>
        <v>31</v>
      </c>
      <c r="H46" s="124"/>
      <c r="I46" s="56"/>
      <c r="J46" s="56"/>
      <c r="K46" s="55"/>
      <c r="L46" s="125">
        <f>IF(AND(R45&gt;0,R45&lt;30),R45+1,0)</f>
        <v>23</v>
      </c>
      <c r="M46" s="118">
        <f t="shared" si="10"/>
        <v>24</v>
      </c>
      <c r="N46" s="70">
        <f t="shared" si="10"/>
        <v>25</v>
      </c>
      <c r="O46" s="114">
        <f t="shared" si="10"/>
        <v>26</v>
      </c>
      <c r="P46" s="70">
        <f t="shared" si="10"/>
        <v>27</v>
      </c>
      <c r="Q46" s="120">
        <f t="shared" si="10"/>
        <v>28</v>
      </c>
      <c r="R46" s="122">
        <f t="shared" si="10"/>
        <v>29</v>
      </c>
      <c r="S46" s="56"/>
      <c r="T46" s="56"/>
      <c r="U46" s="55"/>
      <c r="V46" s="125">
        <f>IF(AND(AB45&gt;0,AB45&lt;31),AB45+1,0)</f>
        <v>28</v>
      </c>
      <c r="W46" s="118">
        <f t="shared" si="11"/>
        <v>29</v>
      </c>
      <c r="X46" s="70">
        <f t="shared" si="11"/>
        <v>30</v>
      </c>
      <c r="Y46" s="85">
        <f t="shared" si="11"/>
        <v>31</v>
      </c>
      <c r="Z46" s="70"/>
      <c r="AA46" s="73"/>
      <c r="AB46" s="124"/>
      <c r="AC46" s="56"/>
      <c r="AD46" s="56"/>
      <c r="AE46" s="55"/>
      <c r="AF46" s="67"/>
    </row>
    <row r="47" spans="1:53" s="57" customFormat="1" ht="16.5" customHeight="1" thickBot="1" x14ac:dyDescent="0.25">
      <c r="A47" s="55"/>
      <c r="B47" s="127"/>
      <c r="C47" s="79"/>
      <c r="D47" s="79"/>
      <c r="E47" s="79"/>
      <c r="F47" s="79"/>
      <c r="G47" s="80"/>
      <c r="H47" s="123"/>
      <c r="I47" s="56"/>
      <c r="J47" s="56"/>
      <c r="K47" s="55"/>
      <c r="L47" s="127">
        <f>IF(AND(R46&gt;0,R46&lt;31),R46+1,0)</f>
        <v>30</v>
      </c>
      <c r="M47" s="79"/>
      <c r="N47" s="79"/>
      <c r="O47" s="79"/>
      <c r="P47" s="79"/>
      <c r="Q47" s="80"/>
      <c r="R47" s="123"/>
      <c r="S47" s="56"/>
      <c r="T47" s="56"/>
      <c r="U47" s="55"/>
      <c r="V47" s="127"/>
      <c r="W47" s="79"/>
      <c r="X47" s="79"/>
      <c r="Y47" s="79"/>
      <c r="Z47" s="79"/>
      <c r="AA47" s="80"/>
      <c r="AB47" s="123"/>
      <c r="AC47" s="56"/>
      <c r="AD47" s="56"/>
      <c r="AE47" s="55"/>
      <c r="AF47" s="67"/>
    </row>
    <row r="48" spans="1:53" ht="16.5" thickBot="1" x14ac:dyDescent="0.25">
      <c r="A48" s="37"/>
      <c r="B48" s="37"/>
      <c r="C48" s="37"/>
      <c r="D48" s="37"/>
      <c r="E48" s="37"/>
      <c r="F48" s="37"/>
      <c r="G48" s="37"/>
      <c r="H48" s="37"/>
      <c r="I48" s="16"/>
      <c r="J48" s="16"/>
      <c r="K48" s="37"/>
      <c r="L48" s="37"/>
      <c r="M48" s="37"/>
      <c r="N48" s="37"/>
      <c r="O48" s="37"/>
      <c r="P48" s="37"/>
      <c r="Q48" s="37"/>
      <c r="R48" s="37"/>
      <c r="S48" s="16"/>
      <c r="T48" s="16"/>
      <c r="U48" s="37"/>
      <c r="V48" s="37"/>
      <c r="W48" s="37"/>
      <c r="X48" s="37"/>
      <c r="Y48" s="37"/>
      <c r="Z48" s="37"/>
      <c r="AA48" s="37"/>
      <c r="AB48" s="37"/>
      <c r="AC48" s="16"/>
      <c r="AD48" s="16"/>
      <c r="AE48" s="37"/>
      <c r="AF48" s="66"/>
    </row>
    <row r="49" spans="1:55" s="96" customFormat="1" ht="16.5" customHeight="1" thickBot="1" x14ac:dyDescent="0.25">
      <c r="A49" s="88"/>
      <c r="B49" s="90"/>
      <c r="C49" s="91" t="s">
        <v>48</v>
      </c>
      <c r="D49" s="92"/>
      <c r="E49" s="92"/>
      <c r="F49" s="92"/>
      <c r="G49" s="93"/>
      <c r="H49" s="91" t="s">
        <v>49</v>
      </c>
      <c r="I49" s="92"/>
      <c r="J49" s="92"/>
      <c r="K49" s="94"/>
      <c r="L49" s="95"/>
      <c r="M49" s="92"/>
      <c r="O49" s="107"/>
      <c r="P49" s="91" t="s">
        <v>55</v>
      </c>
      <c r="Q49" s="92"/>
      <c r="R49" s="92"/>
      <c r="S49" s="89"/>
      <c r="T49" s="89"/>
      <c r="U49" s="97"/>
      <c r="V49" s="352"/>
      <c r="W49" s="91" t="s">
        <v>62</v>
      </c>
      <c r="X49" s="92"/>
      <c r="Y49" s="92"/>
      <c r="Z49" s="88"/>
      <c r="AA49" s="88"/>
      <c r="AB49" s="88"/>
      <c r="AE49" s="98"/>
      <c r="AF49" s="9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</row>
    <row r="50" spans="1:55" s="88" customFormat="1" ht="16.5" customHeight="1" x14ac:dyDescent="0.2">
      <c r="B50" s="91" t="s">
        <v>50</v>
      </c>
      <c r="C50" s="92"/>
      <c r="D50" s="91" t="s">
        <v>51</v>
      </c>
      <c r="E50" s="92"/>
      <c r="F50" s="92"/>
      <c r="H50" s="99" t="s">
        <v>52</v>
      </c>
      <c r="I50" s="91" t="s">
        <v>51</v>
      </c>
      <c r="J50" s="92"/>
      <c r="K50" s="92"/>
      <c r="L50" s="95"/>
      <c r="M50" s="95"/>
      <c r="O50" s="91" t="s">
        <v>57</v>
      </c>
      <c r="P50" s="92"/>
      <c r="Q50" s="92"/>
      <c r="R50" s="92"/>
      <c r="S50" s="89"/>
      <c r="T50" s="89"/>
      <c r="U50" s="89"/>
      <c r="V50" s="89"/>
      <c r="W50" s="89" t="s">
        <v>63</v>
      </c>
      <c r="X50" s="92"/>
      <c r="AE50" s="98"/>
      <c r="AF50" s="98"/>
    </row>
    <row r="51" spans="1:55" s="88" customFormat="1" ht="16.5" customHeight="1" thickBot="1" x14ac:dyDescent="0.25">
      <c r="B51" s="92"/>
      <c r="C51" s="92"/>
      <c r="D51" s="92"/>
      <c r="E51" s="92"/>
      <c r="F51" s="92"/>
      <c r="G51" s="100"/>
      <c r="H51" s="91"/>
      <c r="I51" s="89"/>
      <c r="J51" s="95"/>
      <c r="K51" s="101"/>
      <c r="L51" s="92"/>
      <c r="M51" s="92"/>
      <c r="O51" s="91" t="s">
        <v>51</v>
      </c>
      <c r="P51" s="92"/>
      <c r="Q51" s="89"/>
      <c r="R51" s="92"/>
      <c r="S51" s="92"/>
      <c r="T51" s="92"/>
      <c r="U51" s="92"/>
      <c r="V51" s="92"/>
      <c r="W51" s="92"/>
      <c r="X51" s="95"/>
      <c r="Y51" s="92"/>
      <c r="AE51" s="98"/>
      <c r="AF51" s="98"/>
    </row>
    <row r="52" spans="1:55" s="96" customFormat="1" ht="16.5" customHeight="1" thickBot="1" x14ac:dyDescent="0.25">
      <c r="A52" s="88"/>
      <c r="B52" s="102"/>
      <c r="C52" s="91" t="s">
        <v>53</v>
      </c>
      <c r="D52" s="92"/>
      <c r="E52" s="92"/>
      <c r="F52" s="103"/>
      <c r="G52" s="104"/>
      <c r="H52" s="105" t="s">
        <v>60</v>
      </c>
      <c r="I52" s="89"/>
      <c r="J52" s="89"/>
      <c r="K52" s="89"/>
      <c r="L52" s="92"/>
      <c r="M52" s="92"/>
      <c r="N52" s="92"/>
      <c r="O52" s="108"/>
      <c r="P52" s="109" t="s">
        <v>56</v>
      </c>
      <c r="Q52" s="89"/>
      <c r="R52" s="89"/>
      <c r="S52" s="89"/>
      <c r="T52" s="89"/>
      <c r="U52" s="88"/>
      <c r="V52" s="354"/>
      <c r="W52" s="154" t="s">
        <v>104</v>
      </c>
      <c r="Y52" s="92"/>
      <c r="Z52" s="88"/>
      <c r="AA52" s="88"/>
      <c r="AB52" s="88"/>
      <c r="AE52" s="98"/>
      <c r="AF52" s="9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</row>
    <row r="53" spans="1:55" s="96" customFormat="1" ht="16.5" customHeight="1" x14ac:dyDescent="0.2">
      <c r="A53" s="88"/>
      <c r="B53" s="49" t="s">
        <v>59</v>
      </c>
      <c r="C53" s="91" t="s">
        <v>54</v>
      </c>
      <c r="E53" s="92"/>
      <c r="F53" s="91"/>
      <c r="G53" s="89"/>
      <c r="H53" s="105" t="s">
        <v>61</v>
      </c>
      <c r="I53" s="89"/>
      <c r="J53" s="89"/>
      <c r="K53" s="89"/>
      <c r="L53" s="92"/>
      <c r="M53" s="92"/>
      <c r="N53" s="92"/>
      <c r="O53" s="111"/>
      <c r="P53" s="111" t="s">
        <v>58</v>
      </c>
      <c r="Q53" s="89"/>
      <c r="R53" s="89"/>
      <c r="S53" s="89"/>
      <c r="T53" s="89"/>
      <c r="U53" s="88"/>
      <c r="V53" s="89"/>
      <c r="W53" s="105" t="s">
        <v>105</v>
      </c>
      <c r="Y53" s="106"/>
      <c r="Z53" s="88"/>
      <c r="AA53" s="88"/>
      <c r="AB53" s="88"/>
      <c r="AE53" s="98"/>
      <c r="AF53" s="9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</row>
    <row r="54" spans="1:55" s="96" customFormat="1" ht="16.5" customHeight="1" x14ac:dyDescent="0.2">
      <c r="A54" s="88"/>
      <c r="G54" s="92"/>
      <c r="I54" s="88"/>
      <c r="J54" s="88"/>
      <c r="K54" s="88"/>
      <c r="O54" s="89"/>
      <c r="P54" s="105"/>
      <c r="Q54" s="89"/>
      <c r="R54" s="89"/>
      <c r="S54" s="89"/>
      <c r="T54" s="89"/>
      <c r="U54" s="89"/>
      <c r="V54" s="92"/>
      <c r="W54" s="92"/>
      <c r="X54" s="92"/>
      <c r="Y54" s="92"/>
      <c r="Z54" s="88"/>
      <c r="AA54" s="88"/>
      <c r="AB54" s="88"/>
      <c r="AE54" s="98"/>
      <c r="AF54" s="9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</row>
    <row r="55" spans="1:55" s="88" customFormat="1" ht="16.5" customHeight="1" x14ac:dyDescent="0.2">
      <c r="C55" s="153" t="s">
        <v>106</v>
      </c>
      <c r="F55" s="92"/>
      <c r="P55" s="95"/>
      <c r="Q55" s="110"/>
      <c r="AE55" s="98"/>
      <c r="AF55" s="98"/>
    </row>
    <row r="56" spans="1:55" s="88" customFormat="1" ht="16.5" customHeight="1" x14ac:dyDescent="0.2">
      <c r="F56" s="89"/>
      <c r="P56" s="92"/>
      <c r="Q56" s="89"/>
      <c r="R56" s="89"/>
      <c r="S56" s="89"/>
      <c r="T56" s="89"/>
      <c r="U56" s="89"/>
      <c r="V56" s="89"/>
      <c r="W56" s="89"/>
      <c r="X56" s="89"/>
      <c r="Y56" s="89"/>
      <c r="Z56" s="112"/>
      <c r="AE56" s="98"/>
      <c r="AF56" s="98"/>
    </row>
    <row r="57" spans="1:55" s="96" customFormat="1" ht="16.5" customHeight="1" x14ac:dyDescent="0.2">
      <c r="A57" s="88"/>
      <c r="F57" s="92"/>
      <c r="N57" s="89"/>
      <c r="O57" s="89"/>
      <c r="S57" s="88"/>
      <c r="T57" s="88"/>
      <c r="U57" s="88"/>
      <c r="W57" s="89"/>
      <c r="AE57" s="98"/>
      <c r="AF57" s="9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</row>
    <row r="58" spans="1:55" s="96" customFormat="1" ht="16.5" customHeight="1" x14ac:dyDescent="0.2">
      <c r="A58" s="88"/>
      <c r="H58" s="113"/>
      <c r="I58" s="88"/>
      <c r="J58" s="88"/>
      <c r="K58" s="88"/>
      <c r="S58" s="88"/>
      <c r="T58" s="88"/>
      <c r="U58" s="88"/>
      <c r="W58" s="89"/>
      <c r="AE58" s="98"/>
      <c r="AF58" s="9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</row>
    <row r="59" spans="1:55" x14ac:dyDescent="0.2">
      <c r="G59" s="19"/>
      <c r="H59" s="19"/>
      <c r="I59" s="9"/>
      <c r="J59" s="9"/>
      <c r="Q59" s="19"/>
      <c r="R59" s="19"/>
      <c r="S59" s="9"/>
      <c r="T59" s="9"/>
      <c r="AA59" s="20"/>
      <c r="AB59" s="20"/>
    </row>
  </sheetData>
  <mergeCells count="4">
    <mergeCell ref="H8:K8"/>
    <mergeCell ref="K11:O11"/>
    <mergeCell ref="P11:Q11"/>
    <mergeCell ref="I12:U12"/>
  </mergeCells>
  <pageMargins left="0.28000000000000003" right="0.1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7" sqref="C7"/>
    </sheetView>
  </sheetViews>
  <sheetFormatPr defaultRowHeight="25.5" customHeight="1" x14ac:dyDescent="0.2"/>
  <cols>
    <col min="1" max="1" width="4.375" bestFit="1" customWidth="1"/>
    <col min="2" max="2" width="23.25" bestFit="1" customWidth="1"/>
    <col min="3" max="3" width="34.375" bestFit="1" customWidth="1"/>
    <col min="4" max="4" width="8.625" bestFit="1" customWidth="1"/>
    <col min="5" max="5" width="6.75" bestFit="1" customWidth="1"/>
  </cols>
  <sheetData>
    <row r="1" spans="1:5" ht="25.5" customHeight="1" x14ac:dyDescent="0.2">
      <c r="A1" s="391" t="s">
        <v>169</v>
      </c>
      <c r="B1" s="391"/>
      <c r="C1" s="391"/>
      <c r="D1" s="391"/>
      <c r="E1" s="391"/>
    </row>
    <row r="2" spans="1:5" ht="16.5" customHeight="1" x14ac:dyDescent="0.2"/>
    <row r="3" spans="1:5" ht="25.5" customHeight="1" x14ac:dyDescent="0.2">
      <c r="A3" s="345" t="s">
        <v>64</v>
      </c>
      <c r="B3" s="346" t="s">
        <v>147</v>
      </c>
      <c r="C3" s="346" t="s">
        <v>148</v>
      </c>
      <c r="D3" s="346" t="s">
        <v>69</v>
      </c>
      <c r="E3" s="346" t="s">
        <v>149</v>
      </c>
    </row>
    <row r="4" spans="1:5" ht="25.5" customHeight="1" x14ac:dyDescent="0.55000000000000004">
      <c r="A4" s="347">
        <v>1</v>
      </c>
      <c r="B4" s="348" t="s">
        <v>150</v>
      </c>
      <c r="C4" s="348" t="s">
        <v>136</v>
      </c>
      <c r="D4" s="390" t="s">
        <v>151</v>
      </c>
      <c r="E4" s="349" t="s">
        <v>152</v>
      </c>
    </row>
    <row r="5" spans="1:5" ht="25.5" customHeight="1" x14ac:dyDescent="0.55000000000000004">
      <c r="A5" s="347">
        <v>2</v>
      </c>
      <c r="B5" s="348" t="s">
        <v>154</v>
      </c>
      <c r="C5" s="348" t="s">
        <v>155</v>
      </c>
      <c r="D5" s="390"/>
      <c r="E5" s="349" t="s">
        <v>153</v>
      </c>
    </row>
    <row r="6" spans="1:5" ht="25.5" customHeight="1" x14ac:dyDescent="0.2">
      <c r="A6" s="347">
        <v>3</v>
      </c>
      <c r="B6" s="348" t="s">
        <v>156</v>
      </c>
      <c r="C6" s="348" t="s">
        <v>137</v>
      </c>
      <c r="D6" s="390"/>
      <c r="E6" s="350"/>
    </row>
    <row r="7" spans="1:5" ht="25.5" customHeight="1" x14ac:dyDescent="0.2">
      <c r="A7" s="347">
        <v>4</v>
      </c>
      <c r="B7" s="348" t="s">
        <v>157</v>
      </c>
      <c r="C7" s="348" t="s">
        <v>138</v>
      </c>
      <c r="D7" s="390"/>
      <c r="E7" s="350"/>
    </row>
    <row r="8" spans="1:5" ht="25.5" customHeight="1" x14ac:dyDescent="0.2">
      <c r="A8" s="347">
        <v>5</v>
      </c>
      <c r="B8" s="348" t="s">
        <v>158</v>
      </c>
      <c r="C8" s="348" t="s">
        <v>139</v>
      </c>
      <c r="D8" s="390"/>
      <c r="E8" s="350"/>
    </row>
    <row r="9" spans="1:5" ht="25.5" customHeight="1" x14ac:dyDescent="0.2">
      <c r="A9" s="347">
        <v>6</v>
      </c>
      <c r="B9" s="348" t="s">
        <v>159</v>
      </c>
      <c r="C9" s="348" t="s">
        <v>135</v>
      </c>
      <c r="D9" s="390"/>
      <c r="E9" s="350"/>
    </row>
    <row r="10" spans="1:5" ht="25.5" customHeight="1" x14ac:dyDescent="0.2">
      <c r="A10" s="347">
        <v>7</v>
      </c>
      <c r="B10" s="348" t="s">
        <v>160</v>
      </c>
      <c r="C10" s="348" t="s">
        <v>140</v>
      </c>
      <c r="D10" s="390"/>
      <c r="E10" s="350"/>
    </row>
    <row r="11" spans="1:5" ht="25.5" customHeight="1" x14ac:dyDescent="0.2">
      <c r="A11" s="347">
        <v>8</v>
      </c>
      <c r="B11" s="348" t="s">
        <v>161</v>
      </c>
      <c r="C11" s="348" t="s">
        <v>141</v>
      </c>
      <c r="D11" s="390"/>
      <c r="E11" s="350"/>
    </row>
    <row r="12" spans="1:5" ht="25.5" customHeight="1" x14ac:dyDescent="0.2">
      <c r="A12" s="347">
        <v>9</v>
      </c>
      <c r="B12" s="348" t="s">
        <v>162</v>
      </c>
      <c r="C12" s="348" t="s">
        <v>163</v>
      </c>
      <c r="D12" s="390"/>
      <c r="E12" s="350"/>
    </row>
    <row r="13" spans="1:5" ht="25.5" customHeight="1" x14ac:dyDescent="0.2">
      <c r="A13" s="347">
        <v>10</v>
      </c>
      <c r="B13" s="348" t="s">
        <v>164</v>
      </c>
      <c r="C13" s="348" t="s">
        <v>165</v>
      </c>
      <c r="D13" s="390"/>
      <c r="E13" s="350"/>
    </row>
    <row r="14" spans="1:5" ht="25.5" customHeight="1" x14ac:dyDescent="0.2">
      <c r="A14" s="347">
        <v>11</v>
      </c>
      <c r="B14" s="348" t="s">
        <v>166</v>
      </c>
      <c r="C14" s="348" t="s">
        <v>144</v>
      </c>
      <c r="D14" s="390"/>
      <c r="E14" s="350"/>
    </row>
    <row r="15" spans="1:5" ht="25.5" customHeight="1" x14ac:dyDescent="0.2">
      <c r="A15" s="347">
        <v>12</v>
      </c>
      <c r="B15" s="348" t="s">
        <v>167</v>
      </c>
      <c r="C15" s="348" t="s">
        <v>168</v>
      </c>
      <c r="D15" s="390"/>
      <c r="E15" s="350"/>
    </row>
    <row r="16" spans="1:5" ht="25.5" customHeight="1" x14ac:dyDescent="0.4">
      <c r="A16" s="344"/>
    </row>
  </sheetData>
  <mergeCells count="2">
    <mergeCell ref="D4:D15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12" sqref="A12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59" t="s">
        <v>77</v>
      </c>
      <c r="B1" s="359"/>
      <c r="C1" s="359"/>
      <c r="D1" s="359"/>
      <c r="E1" s="359"/>
      <c r="F1" s="359"/>
      <c r="G1" s="359"/>
    </row>
    <row r="2" spans="1:8" ht="18.75" customHeight="1" x14ac:dyDescent="0.55000000000000004"/>
    <row r="3" spans="1:8" s="140" customFormat="1" ht="25.5" customHeight="1" x14ac:dyDescent="0.55000000000000004">
      <c r="A3" s="135" t="s">
        <v>64</v>
      </c>
      <c r="B3" s="136" t="s">
        <v>65</v>
      </c>
      <c r="C3" s="137" t="s">
        <v>66</v>
      </c>
      <c r="D3" s="137" t="s">
        <v>67</v>
      </c>
      <c r="E3" s="138" t="s">
        <v>68</v>
      </c>
      <c r="F3" s="135" t="s">
        <v>69</v>
      </c>
      <c r="G3" s="135" t="s">
        <v>70</v>
      </c>
      <c r="H3" s="139"/>
    </row>
    <row r="4" spans="1:8" ht="22.5" customHeight="1" x14ac:dyDescent="0.55000000000000004">
      <c r="A4" s="240" t="s">
        <v>78</v>
      </c>
      <c r="B4" s="241" t="s">
        <v>71</v>
      </c>
      <c r="C4" s="242">
        <v>22</v>
      </c>
      <c r="D4" s="243" t="s">
        <v>17</v>
      </c>
      <c r="E4" s="244">
        <v>2557</v>
      </c>
      <c r="F4" s="245" t="s">
        <v>72</v>
      </c>
      <c r="G4" s="360" t="s">
        <v>117</v>
      </c>
      <c r="H4" s="141"/>
    </row>
    <row r="5" spans="1:8" ht="22.5" customHeight="1" x14ac:dyDescent="0.55000000000000004">
      <c r="A5" s="246" t="s">
        <v>79</v>
      </c>
      <c r="B5" s="241" t="s">
        <v>71</v>
      </c>
      <c r="C5" s="247">
        <v>12</v>
      </c>
      <c r="D5" s="248" t="s">
        <v>19</v>
      </c>
      <c r="E5" s="249">
        <v>2557</v>
      </c>
      <c r="F5" s="250" t="s">
        <v>72</v>
      </c>
      <c r="G5" s="361"/>
      <c r="H5" s="141"/>
    </row>
    <row r="6" spans="1:8" ht="22.5" customHeight="1" x14ac:dyDescent="0.55000000000000004">
      <c r="A6" s="246" t="s">
        <v>80</v>
      </c>
      <c r="B6" s="241" t="s">
        <v>71</v>
      </c>
      <c r="C6" s="247">
        <v>26</v>
      </c>
      <c r="D6" s="248" t="s">
        <v>19</v>
      </c>
      <c r="E6" s="249">
        <v>2557</v>
      </c>
      <c r="F6" s="250" t="s">
        <v>72</v>
      </c>
      <c r="G6" s="361"/>
      <c r="H6" s="141"/>
    </row>
    <row r="7" spans="1:8" ht="22.5" customHeight="1" x14ac:dyDescent="0.55000000000000004">
      <c r="A7" s="246" t="s">
        <v>81</v>
      </c>
      <c r="B7" s="241" t="s">
        <v>71</v>
      </c>
      <c r="C7" s="247">
        <v>12</v>
      </c>
      <c r="D7" s="248" t="s">
        <v>21</v>
      </c>
      <c r="E7" s="249">
        <v>2557</v>
      </c>
      <c r="F7" s="250" t="s">
        <v>72</v>
      </c>
      <c r="G7" s="361"/>
      <c r="H7" s="141"/>
    </row>
    <row r="8" spans="1:8" ht="22.5" customHeight="1" x14ac:dyDescent="0.55000000000000004">
      <c r="A8" s="246" t="s">
        <v>82</v>
      </c>
      <c r="B8" s="241" t="s">
        <v>71</v>
      </c>
      <c r="C8" s="247">
        <v>26</v>
      </c>
      <c r="D8" s="248" t="s">
        <v>21</v>
      </c>
      <c r="E8" s="249">
        <v>2557</v>
      </c>
      <c r="F8" s="250" t="s">
        <v>72</v>
      </c>
      <c r="G8" s="361"/>
    </row>
    <row r="9" spans="1:8" ht="22.5" customHeight="1" x14ac:dyDescent="0.55000000000000004">
      <c r="A9" s="246" t="s">
        <v>83</v>
      </c>
      <c r="B9" s="241" t="s">
        <v>71</v>
      </c>
      <c r="C9" s="247">
        <v>23</v>
      </c>
      <c r="D9" s="248" t="s">
        <v>30</v>
      </c>
      <c r="E9" s="249">
        <v>2557</v>
      </c>
      <c r="F9" s="250" t="s">
        <v>72</v>
      </c>
      <c r="G9" s="361"/>
    </row>
    <row r="10" spans="1:8" ht="22.5" customHeight="1" x14ac:dyDescent="0.55000000000000004">
      <c r="A10" s="251" t="s">
        <v>84</v>
      </c>
      <c r="B10" s="252" t="s">
        <v>71</v>
      </c>
      <c r="C10" s="253">
        <v>14</v>
      </c>
      <c r="D10" s="254" t="s">
        <v>32</v>
      </c>
      <c r="E10" s="249">
        <v>2557</v>
      </c>
      <c r="F10" s="255" t="s">
        <v>72</v>
      </c>
      <c r="G10" s="361"/>
    </row>
    <row r="11" spans="1:8" ht="22.5" customHeight="1" x14ac:dyDescent="0.55000000000000004">
      <c r="A11" s="246" t="s">
        <v>85</v>
      </c>
      <c r="B11" s="241" t="s">
        <v>71</v>
      </c>
      <c r="C11" s="247">
        <v>28</v>
      </c>
      <c r="D11" s="248" t="s">
        <v>32</v>
      </c>
      <c r="E11" s="249">
        <v>2557</v>
      </c>
      <c r="F11" s="250" t="s">
        <v>72</v>
      </c>
      <c r="G11" s="361"/>
    </row>
    <row r="12" spans="1:8" ht="22.5" customHeight="1" x14ac:dyDescent="0.55000000000000004">
      <c r="A12" s="246" t="s">
        <v>86</v>
      </c>
      <c r="B12" s="241" t="s">
        <v>71</v>
      </c>
      <c r="C12" s="247">
        <v>11</v>
      </c>
      <c r="D12" s="248" t="s">
        <v>34</v>
      </c>
      <c r="E12" s="249">
        <v>2557</v>
      </c>
      <c r="F12" s="250" t="s">
        <v>72</v>
      </c>
      <c r="G12" s="361"/>
      <c r="H12" s="141"/>
    </row>
    <row r="13" spans="1:8" ht="22.5" customHeight="1" x14ac:dyDescent="0.55000000000000004">
      <c r="A13" s="246" t="s">
        <v>87</v>
      </c>
      <c r="B13" s="241" t="s">
        <v>71</v>
      </c>
      <c r="C13" s="247">
        <v>25</v>
      </c>
      <c r="D13" s="248" t="s">
        <v>34</v>
      </c>
      <c r="E13" s="249">
        <v>2557</v>
      </c>
      <c r="F13" s="250" t="s">
        <v>72</v>
      </c>
      <c r="G13" s="361"/>
    </row>
    <row r="14" spans="1:8" ht="22.5" customHeight="1" x14ac:dyDescent="0.55000000000000004">
      <c r="A14" s="246" t="s">
        <v>88</v>
      </c>
      <c r="B14" s="241" t="s">
        <v>71</v>
      </c>
      <c r="C14" s="247">
        <v>9</v>
      </c>
      <c r="D14" s="248" t="s">
        <v>36</v>
      </c>
      <c r="E14" s="249">
        <v>2557</v>
      </c>
      <c r="F14" s="250" t="s">
        <v>72</v>
      </c>
      <c r="G14" s="361"/>
    </row>
    <row r="15" spans="1:8" ht="22.5" customHeight="1" x14ac:dyDescent="0.55000000000000004">
      <c r="A15" s="246" t="s">
        <v>89</v>
      </c>
      <c r="B15" s="241" t="s">
        <v>71</v>
      </c>
      <c r="C15" s="247">
        <v>23</v>
      </c>
      <c r="D15" s="248" t="s">
        <v>36</v>
      </c>
      <c r="E15" s="249">
        <v>2557</v>
      </c>
      <c r="F15" s="250" t="s">
        <v>72</v>
      </c>
      <c r="G15" s="361"/>
    </row>
    <row r="16" spans="1:8" ht="22.5" customHeight="1" x14ac:dyDescent="0.55000000000000004">
      <c r="A16" s="246" t="s">
        <v>90</v>
      </c>
      <c r="B16" s="241" t="s">
        <v>71</v>
      </c>
      <c r="C16" s="256">
        <v>13</v>
      </c>
      <c r="D16" s="248" t="s">
        <v>38</v>
      </c>
      <c r="E16" s="249">
        <v>2557</v>
      </c>
      <c r="F16" s="250" t="s">
        <v>72</v>
      </c>
      <c r="G16" s="361"/>
    </row>
    <row r="17" spans="1:7" ht="24" x14ac:dyDescent="0.55000000000000004">
      <c r="A17" s="246" t="s">
        <v>91</v>
      </c>
      <c r="B17" s="241" t="s">
        <v>71</v>
      </c>
      <c r="C17" s="256">
        <v>27</v>
      </c>
      <c r="D17" s="257" t="s">
        <v>38</v>
      </c>
      <c r="E17" s="249">
        <v>2557</v>
      </c>
      <c r="F17" s="250" t="s">
        <v>72</v>
      </c>
      <c r="G17" s="361"/>
    </row>
    <row r="18" spans="1:7" ht="24" x14ac:dyDescent="0.55000000000000004">
      <c r="A18" s="246" t="s">
        <v>92</v>
      </c>
      <c r="B18" s="241" t="s">
        <v>71</v>
      </c>
      <c r="C18" s="256">
        <v>10</v>
      </c>
      <c r="D18" s="257" t="s">
        <v>40</v>
      </c>
      <c r="E18" s="249">
        <v>2557</v>
      </c>
      <c r="F18" s="250" t="s">
        <v>72</v>
      </c>
      <c r="G18" s="361"/>
    </row>
    <row r="19" spans="1:7" ht="24" x14ac:dyDescent="0.55000000000000004">
      <c r="A19" s="246" t="s">
        <v>93</v>
      </c>
      <c r="B19" s="241" t="s">
        <v>71</v>
      </c>
      <c r="C19" s="256">
        <v>24</v>
      </c>
      <c r="D19" s="257" t="s">
        <v>40</v>
      </c>
      <c r="E19" s="249">
        <v>2557</v>
      </c>
      <c r="F19" s="250" t="s">
        <v>72</v>
      </c>
      <c r="G19" s="361"/>
    </row>
    <row r="20" spans="1:7" ht="24" x14ac:dyDescent="0.55000000000000004">
      <c r="A20" s="246" t="s">
        <v>94</v>
      </c>
      <c r="B20" s="241" t="s">
        <v>71</v>
      </c>
      <c r="C20" s="256">
        <v>8</v>
      </c>
      <c r="D20" s="257" t="s">
        <v>42</v>
      </c>
      <c r="E20" s="249">
        <v>2557</v>
      </c>
      <c r="F20" s="250" t="s">
        <v>72</v>
      </c>
      <c r="G20" s="361"/>
    </row>
    <row r="21" spans="1:7" ht="24" x14ac:dyDescent="0.55000000000000004">
      <c r="A21" s="246" t="s">
        <v>95</v>
      </c>
      <c r="B21" s="241" t="s">
        <v>71</v>
      </c>
      <c r="C21" s="256">
        <v>22</v>
      </c>
      <c r="D21" s="257" t="s">
        <v>42</v>
      </c>
      <c r="E21" s="249">
        <v>2557</v>
      </c>
      <c r="F21" s="250" t="s">
        <v>72</v>
      </c>
      <c r="G21" s="361"/>
    </row>
    <row r="22" spans="1:7" ht="24" x14ac:dyDescent="0.55000000000000004">
      <c r="A22" s="246" t="s">
        <v>96</v>
      </c>
      <c r="B22" s="241" t="s">
        <v>71</v>
      </c>
      <c r="C22" s="256">
        <v>12</v>
      </c>
      <c r="D22" s="257" t="s">
        <v>44</v>
      </c>
      <c r="E22" s="249">
        <v>2557</v>
      </c>
      <c r="F22" s="250" t="s">
        <v>72</v>
      </c>
      <c r="G22" s="361"/>
    </row>
    <row r="23" spans="1:7" ht="24" x14ac:dyDescent="0.55000000000000004">
      <c r="A23" s="246" t="s">
        <v>97</v>
      </c>
      <c r="B23" s="241" t="s">
        <v>71</v>
      </c>
      <c r="C23" s="256">
        <v>26</v>
      </c>
      <c r="D23" s="257" t="s">
        <v>44</v>
      </c>
      <c r="E23" s="249">
        <v>2557</v>
      </c>
      <c r="F23" s="250" t="s">
        <v>72</v>
      </c>
      <c r="G23" s="362"/>
    </row>
    <row r="24" spans="1:7" ht="24" x14ac:dyDescent="0.55000000000000004">
      <c r="A24" s="258" t="s">
        <v>98</v>
      </c>
      <c r="B24" s="259" t="s">
        <v>73</v>
      </c>
      <c r="C24" s="260">
        <v>9</v>
      </c>
      <c r="D24" s="261" t="s">
        <v>46</v>
      </c>
      <c r="E24" s="262">
        <v>2557</v>
      </c>
      <c r="F24" s="263" t="s">
        <v>72</v>
      </c>
      <c r="G24" s="152" t="s">
        <v>99</v>
      </c>
    </row>
    <row r="25" spans="1:7" ht="23.25" x14ac:dyDescent="0.55000000000000004">
      <c r="A25" s="142"/>
      <c r="B25" s="143"/>
      <c r="C25" s="133"/>
      <c r="D25" s="144"/>
      <c r="E25" s="145"/>
      <c r="F25" s="145"/>
    </row>
    <row r="26" spans="1:7" ht="23.25" x14ac:dyDescent="0.55000000000000004">
      <c r="A26" s="146" t="s">
        <v>74</v>
      </c>
      <c r="B26" s="147" t="s">
        <v>75</v>
      </c>
      <c r="C26" s="148"/>
      <c r="D26" s="148"/>
      <c r="E26" s="148"/>
      <c r="F26" s="148"/>
      <c r="G26" s="148"/>
    </row>
    <row r="27" spans="1:7" ht="23.25" x14ac:dyDescent="0.55000000000000004">
      <c r="A27" s="148"/>
      <c r="B27" s="147" t="s">
        <v>76</v>
      </c>
      <c r="C27" s="149"/>
      <c r="D27" s="149"/>
      <c r="E27" s="148"/>
      <c r="F27" s="148"/>
      <c r="G27" s="148"/>
    </row>
    <row r="28" spans="1:7" ht="28.5" customHeight="1" x14ac:dyDescent="0.55000000000000004">
      <c r="A28" s="148"/>
      <c r="B28" s="147" t="s">
        <v>101</v>
      </c>
      <c r="C28" s="149"/>
      <c r="D28" s="149"/>
      <c r="E28" s="148"/>
      <c r="F28" s="148"/>
      <c r="G28" s="148"/>
    </row>
    <row r="29" spans="1:7" ht="28.5" customHeight="1" x14ac:dyDescent="0.55000000000000004">
      <c r="A29" s="148"/>
      <c r="B29" s="150" t="s">
        <v>102</v>
      </c>
      <c r="C29" s="149"/>
      <c r="D29" s="149"/>
      <c r="E29" s="148"/>
      <c r="F29" s="148"/>
      <c r="G29" s="148"/>
    </row>
    <row r="30" spans="1:7" ht="28.5" customHeight="1" x14ac:dyDescent="0.55000000000000004">
      <c r="A30" s="148"/>
      <c r="B30" s="151" t="s">
        <v>103</v>
      </c>
      <c r="C30" s="149"/>
      <c r="D30" s="149"/>
      <c r="E30" s="148"/>
      <c r="F30" s="148"/>
      <c r="G30" s="148"/>
    </row>
  </sheetData>
  <mergeCells count="2">
    <mergeCell ref="A1:G1"/>
    <mergeCell ref="G4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4" sqref="G4:G15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63" t="s">
        <v>107</v>
      </c>
      <c r="B1" s="363"/>
      <c r="C1" s="363"/>
      <c r="D1" s="363"/>
      <c r="E1" s="363"/>
      <c r="F1" s="363"/>
      <c r="G1" s="363"/>
    </row>
    <row r="2" spans="1:8" ht="27" customHeight="1" x14ac:dyDescent="0.55000000000000004"/>
    <row r="3" spans="1:8" s="140" customFormat="1" ht="27" customHeight="1" x14ac:dyDescent="0.55000000000000004">
      <c r="A3" s="177" t="s">
        <v>64</v>
      </c>
      <c r="B3" s="178" t="s">
        <v>65</v>
      </c>
      <c r="C3" s="179" t="s">
        <v>66</v>
      </c>
      <c r="D3" s="179" t="s">
        <v>67</v>
      </c>
      <c r="E3" s="180" t="s">
        <v>68</v>
      </c>
      <c r="F3" s="177" t="s">
        <v>69</v>
      </c>
      <c r="G3" s="177" t="s">
        <v>70</v>
      </c>
      <c r="H3" s="139"/>
    </row>
    <row r="4" spans="1:8" ht="27" customHeight="1" x14ac:dyDescent="0.55000000000000004">
      <c r="A4" s="155" t="s">
        <v>78</v>
      </c>
      <c r="B4" s="156" t="s">
        <v>108</v>
      </c>
      <c r="C4" s="157">
        <v>27</v>
      </c>
      <c r="D4" s="158" t="s">
        <v>17</v>
      </c>
      <c r="E4" s="159">
        <v>2557</v>
      </c>
      <c r="F4" s="160" t="s">
        <v>109</v>
      </c>
      <c r="G4" s="364" t="s">
        <v>120</v>
      </c>
      <c r="H4" s="141"/>
    </row>
    <row r="5" spans="1:8" ht="27" customHeight="1" x14ac:dyDescent="0.55000000000000004">
      <c r="A5" s="161" t="s">
        <v>79</v>
      </c>
      <c r="B5" s="162" t="s">
        <v>108</v>
      </c>
      <c r="C5" s="163">
        <v>24</v>
      </c>
      <c r="D5" s="164" t="s">
        <v>19</v>
      </c>
      <c r="E5" s="165">
        <v>2557</v>
      </c>
      <c r="F5" s="166" t="s">
        <v>110</v>
      </c>
      <c r="G5" s="365"/>
      <c r="H5" s="141"/>
    </row>
    <row r="6" spans="1:8" ht="27" customHeight="1" x14ac:dyDescent="0.55000000000000004">
      <c r="A6" s="161" t="s">
        <v>80</v>
      </c>
      <c r="B6" s="162" t="s">
        <v>108</v>
      </c>
      <c r="C6" s="163">
        <v>31</v>
      </c>
      <c r="D6" s="164" t="s">
        <v>21</v>
      </c>
      <c r="E6" s="165">
        <v>2557</v>
      </c>
      <c r="F6" s="166" t="s">
        <v>110</v>
      </c>
      <c r="G6" s="365"/>
      <c r="H6" s="141"/>
    </row>
    <row r="7" spans="1:8" ht="27" customHeight="1" x14ac:dyDescent="0.55000000000000004">
      <c r="A7" s="161" t="s">
        <v>81</v>
      </c>
      <c r="B7" s="162" t="s">
        <v>108</v>
      </c>
      <c r="C7" s="163">
        <v>28</v>
      </c>
      <c r="D7" s="164" t="s">
        <v>30</v>
      </c>
      <c r="E7" s="165">
        <v>2557</v>
      </c>
      <c r="F7" s="166" t="s">
        <v>110</v>
      </c>
      <c r="G7" s="365"/>
      <c r="H7" s="141"/>
    </row>
    <row r="8" spans="1:8" ht="27" customHeight="1" x14ac:dyDescent="0.55000000000000004">
      <c r="A8" s="161" t="s">
        <v>82</v>
      </c>
      <c r="B8" s="162" t="s">
        <v>108</v>
      </c>
      <c r="C8" s="163">
        <v>26</v>
      </c>
      <c r="D8" s="164" t="s">
        <v>32</v>
      </c>
      <c r="E8" s="165">
        <v>2557</v>
      </c>
      <c r="F8" s="166" t="s">
        <v>110</v>
      </c>
      <c r="G8" s="365"/>
    </row>
    <row r="9" spans="1:8" ht="27" customHeight="1" x14ac:dyDescent="0.55000000000000004">
      <c r="A9" s="161" t="s">
        <v>83</v>
      </c>
      <c r="B9" s="162" t="s">
        <v>108</v>
      </c>
      <c r="C9" s="163">
        <v>30</v>
      </c>
      <c r="D9" s="164" t="s">
        <v>34</v>
      </c>
      <c r="E9" s="165">
        <v>2557</v>
      </c>
      <c r="F9" s="166" t="s">
        <v>110</v>
      </c>
      <c r="G9" s="365"/>
    </row>
    <row r="10" spans="1:8" ht="27" customHeight="1" x14ac:dyDescent="0.55000000000000004">
      <c r="A10" s="167" t="s">
        <v>84</v>
      </c>
      <c r="B10" s="168" t="s">
        <v>108</v>
      </c>
      <c r="C10" s="169">
        <v>28</v>
      </c>
      <c r="D10" s="170" t="s">
        <v>36</v>
      </c>
      <c r="E10" s="165">
        <v>2557</v>
      </c>
      <c r="F10" s="166" t="s">
        <v>110</v>
      </c>
      <c r="G10" s="365"/>
    </row>
    <row r="11" spans="1:8" ht="27" customHeight="1" x14ac:dyDescent="0.55000000000000004">
      <c r="A11" s="161" t="s">
        <v>85</v>
      </c>
      <c r="B11" s="162" t="s">
        <v>108</v>
      </c>
      <c r="C11" s="163">
        <v>25</v>
      </c>
      <c r="D11" s="164" t="s">
        <v>38</v>
      </c>
      <c r="E11" s="165">
        <v>2557</v>
      </c>
      <c r="F11" s="166" t="s">
        <v>110</v>
      </c>
      <c r="G11" s="365"/>
    </row>
    <row r="12" spans="1:8" ht="27" customHeight="1" x14ac:dyDescent="0.55000000000000004">
      <c r="A12" s="161" t="s">
        <v>86</v>
      </c>
      <c r="B12" s="162" t="s">
        <v>108</v>
      </c>
      <c r="C12" s="163">
        <v>29</v>
      </c>
      <c r="D12" s="164" t="s">
        <v>40</v>
      </c>
      <c r="E12" s="165">
        <v>2557</v>
      </c>
      <c r="F12" s="166" t="s">
        <v>110</v>
      </c>
      <c r="G12" s="365"/>
      <c r="H12" s="141"/>
    </row>
    <row r="13" spans="1:8" ht="27" customHeight="1" x14ac:dyDescent="0.55000000000000004">
      <c r="A13" s="161" t="s">
        <v>87</v>
      </c>
      <c r="B13" s="162" t="s">
        <v>108</v>
      </c>
      <c r="C13" s="163">
        <v>27</v>
      </c>
      <c r="D13" s="164" t="s">
        <v>42</v>
      </c>
      <c r="E13" s="165">
        <v>2557</v>
      </c>
      <c r="F13" s="166" t="s">
        <v>110</v>
      </c>
      <c r="G13" s="365"/>
    </row>
    <row r="14" spans="1:8" ht="27" customHeight="1" x14ac:dyDescent="0.55000000000000004">
      <c r="A14" s="161" t="s">
        <v>88</v>
      </c>
      <c r="B14" s="162" t="s">
        <v>108</v>
      </c>
      <c r="C14" s="163">
        <v>24</v>
      </c>
      <c r="D14" s="164" t="s">
        <v>44</v>
      </c>
      <c r="E14" s="165">
        <v>2557</v>
      </c>
      <c r="F14" s="166" t="s">
        <v>110</v>
      </c>
      <c r="G14" s="365"/>
    </row>
    <row r="15" spans="1:8" ht="27" customHeight="1" x14ac:dyDescent="0.55000000000000004">
      <c r="A15" s="171" t="s">
        <v>89</v>
      </c>
      <c r="B15" s="172" t="s">
        <v>108</v>
      </c>
      <c r="C15" s="173">
        <v>29</v>
      </c>
      <c r="D15" s="174" t="s">
        <v>46</v>
      </c>
      <c r="E15" s="175">
        <v>2557</v>
      </c>
      <c r="F15" s="176" t="s">
        <v>111</v>
      </c>
      <c r="G15" s="366"/>
    </row>
    <row r="16" spans="1:8" ht="23.25" x14ac:dyDescent="0.55000000000000004">
      <c r="A16" s="142"/>
      <c r="B16" s="143"/>
      <c r="C16" s="133"/>
      <c r="D16" s="144"/>
      <c r="E16" s="145"/>
      <c r="F16" s="145"/>
      <c r="G16" s="133" t="s">
        <v>100</v>
      </c>
    </row>
    <row r="17" spans="1:7" ht="23.25" x14ac:dyDescent="0.55000000000000004">
      <c r="A17" s="146" t="s">
        <v>74</v>
      </c>
      <c r="B17" s="150" t="s">
        <v>119</v>
      </c>
      <c r="C17" s="148"/>
      <c r="D17" s="148"/>
      <c r="E17" s="148"/>
      <c r="F17" s="148"/>
      <c r="G17" s="148"/>
    </row>
    <row r="18" spans="1:7" ht="23.25" x14ac:dyDescent="0.55000000000000004">
      <c r="A18" s="148"/>
      <c r="B18" s="150" t="s">
        <v>76</v>
      </c>
      <c r="C18" s="149"/>
      <c r="D18" s="149"/>
      <c r="E18" s="148"/>
      <c r="F18" s="148"/>
      <c r="G18" s="148"/>
    </row>
    <row r="19" spans="1:7" ht="23.25" x14ac:dyDescent="0.55000000000000004">
      <c r="A19" s="148"/>
      <c r="B19" s="150"/>
      <c r="C19" s="149"/>
      <c r="D19" s="149"/>
      <c r="E19" s="148"/>
      <c r="F19" s="148"/>
      <c r="G19" s="148"/>
    </row>
    <row r="20" spans="1:7" ht="23.25" x14ac:dyDescent="0.55000000000000004">
      <c r="A20" s="148"/>
      <c r="B20" s="150"/>
      <c r="C20" s="149"/>
      <c r="D20" s="149"/>
      <c r="E20" s="148"/>
      <c r="F20" s="148"/>
      <c r="G20" s="148"/>
    </row>
    <row r="21" spans="1:7" ht="23.25" x14ac:dyDescent="0.55000000000000004">
      <c r="A21" s="148"/>
      <c r="B21" s="150"/>
      <c r="C21" s="149"/>
      <c r="D21" s="149"/>
      <c r="E21" s="148"/>
      <c r="F21" s="148"/>
      <c r="G21" s="148"/>
    </row>
  </sheetData>
  <mergeCells count="2">
    <mergeCell ref="A1:G1"/>
    <mergeCell ref="G4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0" sqref="E10:F10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67" t="s">
        <v>112</v>
      </c>
      <c r="B1" s="367"/>
      <c r="C1" s="367"/>
      <c r="D1" s="367"/>
      <c r="E1" s="367"/>
      <c r="F1" s="367"/>
      <c r="G1" s="367"/>
    </row>
    <row r="2" spans="1:8" ht="27" customHeight="1" x14ac:dyDescent="0.55000000000000004"/>
    <row r="3" spans="1:8" s="140" customFormat="1" ht="27" customHeight="1" x14ac:dyDescent="0.55000000000000004">
      <c r="A3" s="181" t="s">
        <v>64</v>
      </c>
      <c r="B3" s="182" t="s">
        <v>65</v>
      </c>
      <c r="C3" s="183" t="s">
        <v>66</v>
      </c>
      <c r="D3" s="183" t="s">
        <v>67</v>
      </c>
      <c r="E3" s="184" t="s">
        <v>68</v>
      </c>
      <c r="F3" s="181" t="s">
        <v>69</v>
      </c>
      <c r="G3" s="181" t="s">
        <v>70</v>
      </c>
      <c r="H3" s="139"/>
    </row>
    <row r="4" spans="1:8" ht="27" customHeight="1" x14ac:dyDescent="0.55000000000000004">
      <c r="A4" s="196" t="s">
        <v>78</v>
      </c>
      <c r="B4" s="197" t="s">
        <v>113</v>
      </c>
      <c r="C4" s="198">
        <v>31</v>
      </c>
      <c r="D4" s="199" t="s">
        <v>17</v>
      </c>
      <c r="E4" s="200">
        <v>2557</v>
      </c>
      <c r="F4" s="201" t="s">
        <v>109</v>
      </c>
      <c r="G4" s="368" t="s">
        <v>117</v>
      </c>
      <c r="H4" s="141"/>
    </row>
    <row r="5" spans="1:8" ht="27" customHeight="1" x14ac:dyDescent="0.55000000000000004">
      <c r="A5" s="202" t="s">
        <v>79</v>
      </c>
      <c r="B5" s="203" t="s">
        <v>113</v>
      </c>
      <c r="C5" s="204">
        <v>28</v>
      </c>
      <c r="D5" s="205" t="s">
        <v>21</v>
      </c>
      <c r="E5" s="206">
        <v>2557</v>
      </c>
      <c r="F5" s="207" t="s">
        <v>110</v>
      </c>
      <c r="G5" s="369"/>
      <c r="H5" s="141"/>
    </row>
    <row r="6" spans="1:8" ht="27" customHeight="1" x14ac:dyDescent="0.55000000000000004">
      <c r="A6" s="202" t="s">
        <v>80</v>
      </c>
      <c r="B6" s="203" t="s">
        <v>113</v>
      </c>
      <c r="C6" s="204">
        <v>30</v>
      </c>
      <c r="D6" s="205" t="s">
        <v>32</v>
      </c>
      <c r="E6" s="206">
        <v>2557</v>
      </c>
      <c r="F6" s="207" t="s">
        <v>110</v>
      </c>
      <c r="G6" s="369"/>
      <c r="H6" s="141"/>
    </row>
    <row r="7" spans="1:8" ht="27" customHeight="1" x14ac:dyDescent="0.55000000000000004">
      <c r="A7" s="202" t="s">
        <v>81</v>
      </c>
      <c r="B7" s="203" t="s">
        <v>113</v>
      </c>
      <c r="C7" s="204">
        <v>25</v>
      </c>
      <c r="D7" s="205" t="s">
        <v>36</v>
      </c>
      <c r="E7" s="206">
        <v>2557</v>
      </c>
      <c r="F7" s="207" t="s">
        <v>110</v>
      </c>
      <c r="G7" s="369"/>
      <c r="H7" s="141"/>
    </row>
    <row r="8" spans="1:8" ht="27" customHeight="1" x14ac:dyDescent="0.55000000000000004">
      <c r="A8" s="202" t="s">
        <v>82</v>
      </c>
      <c r="B8" s="203" t="s">
        <v>113</v>
      </c>
      <c r="C8" s="204">
        <v>26</v>
      </c>
      <c r="D8" s="205" t="s">
        <v>40</v>
      </c>
      <c r="E8" s="206">
        <v>2557</v>
      </c>
      <c r="F8" s="207" t="s">
        <v>110</v>
      </c>
      <c r="G8" s="369"/>
    </row>
    <row r="9" spans="1:8" ht="27" customHeight="1" x14ac:dyDescent="0.55000000000000004">
      <c r="A9" s="208" t="s">
        <v>83</v>
      </c>
      <c r="B9" s="209" t="s">
        <v>113</v>
      </c>
      <c r="C9" s="210">
        <v>28</v>
      </c>
      <c r="D9" s="211" t="s">
        <v>44</v>
      </c>
      <c r="E9" s="212">
        <v>2557</v>
      </c>
      <c r="F9" s="213" t="s">
        <v>110</v>
      </c>
      <c r="G9" s="370"/>
    </row>
    <row r="10" spans="1:8" ht="23.25" x14ac:dyDescent="0.55000000000000004">
      <c r="A10" s="142"/>
      <c r="B10" s="143"/>
      <c r="C10" s="133"/>
      <c r="D10" s="144"/>
      <c r="E10" s="145"/>
      <c r="F10" s="145"/>
    </row>
    <row r="11" spans="1:8" ht="23.25" x14ac:dyDescent="0.55000000000000004">
      <c r="A11" s="146" t="s">
        <v>74</v>
      </c>
      <c r="B11" s="150" t="s">
        <v>118</v>
      </c>
      <c r="C11" s="148"/>
      <c r="D11" s="148"/>
      <c r="E11" s="148"/>
      <c r="F11" s="148"/>
    </row>
    <row r="12" spans="1:8" ht="23.25" x14ac:dyDescent="0.55000000000000004">
      <c r="A12" s="148"/>
      <c r="B12" s="150" t="s">
        <v>76</v>
      </c>
      <c r="C12" s="149"/>
      <c r="D12" s="149"/>
      <c r="E12" s="148"/>
      <c r="F12" s="148"/>
    </row>
    <row r="13" spans="1:8" ht="23.25" x14ac:dyDescent="0.55000000000000004">
      <c r="A13" s="148"/>
      <c r="B13" s="150"/>
      <c r="C13" s="149"/>
      <c r="D13" s="149"/>
      <c r="E13" s="148"/>
      <c r="F13" s="148"/>
    </row>
    <row r="14" spans="1:8" ht="23.25" x14ac:dyDescent="0.55000000000000004">
      <c r="A14" s="148"/>
      <c r="B14" s="150"/>
      <c r="C14" s="149"/>
      <c r="D14" s="149"/>
      <c r="E14" s="148"/>
      <c r="F14" s="148"/>
    </row>
    <row r="15" spans="1:8" ht="23.25" x14ac:dyDescent="0.55000000000000004">
      <c r="A15" s="148"/>
      <c r="B15" s="150"/>
      <c r="C15" s="149"/>
      <c r="D15" s="149"/>
      <c r="E15" s="148"/>
      <c r="F15" s="148"/>
    </row>
  </sheetData>
  <mergeCells count="2">
    <mergeCell ref="A1:G1"/>
    <mergeCell ref="G4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2" workbookViewId="0">
      <selection activeCell="E8" sqref="E8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71" t="s">
        <v>114</v>
      </c>
      <c r="B1" s="371"/>
      <c r="C1" s="371"/>
      <c r="D1" s="371"/>
      <c r="E1" s="371"/>
      <c r="F1" s="371"/>
      <c r="G1" s="371"/>
    </row>
    <row r="2" spans="1:8" ht="27" customHeight="1" x14ac:dyDescent="0.55000000000000004"/>
    <row r="3" spans="1:8" s="140" customFormat="1" ht="27" customHeight="1" x14ac:dyDescent="0.55000000000000004">
      <c r="A3" s="214" t="s">
        <v>64</v>
      </c>
      <c r="B3" s="215" t="s">
        <v>65</v>
      </c>
      <c r="C3" s="216" t="s">
        <v>66</v>
      </c>
      <c r="D3" s="216" t="s">
        <v>67</v>
      </c>
      <c r="E3" s="217" t="s">
        <v>68</v>
      </c>
      <c r="F3" s="214" t="s">
        <v>69</v>
      </c>
      <c r="G3" s="214" t="s">
        <v>70</v>
      </c>
      <c r="H3" s="139"/>
    </row>
    <row r="4" spans="1:8" ht="27" customHeight="1" x14ac:dyDescent="0.55000000000000004">
      <c r="A4" s="218" t="s">
        <v>78</v>
      </c>
      <c r="B4" s="219" t="s">
        <v>113</v>
      </c>
      <c r="C4" s="220">
        <v>3</v>
      </c>
      <c r="D4" s="221" t="s">
        <v>17</v>
      </c>
      <c r="E4" s="222">
        <v>2557</v>
      </c>
      <c r="F4" s="223" t="s">
        <v>115</v>
      </c>
      <c r="G4" s="372" t="s">
        <v>117</v>
      </c>
      <c r="H4" s="141"/>
    </row>
    <row r="5" spans="1:8" ht="27" customHeight="1" x14ac:dyDescent="0.55000000000000004">
      <c r="A5" s="224" t="s">
        <v>79</v>
      </c>
      <c r="B5" s="225" t="s">
        <v>113</v>
      </c>
      <c r="C5" s="226">
        <v>7</v>
      </c>
      <c r="D5" s="227" t="s">
        <v>19</v>
      </c>
      <c r="E5" s="228">
        <v>2557</v>
      </c>
      <c r="F5" s="229" t="s">
        <v>115</v>
      </c>
      <c r="G5" s="373"/>
      <c r="H5" s="141"/>
    </row>
    <row r="6" spans="1:8" ht="27" customHeight="1" x14ac:dyDescent="0.55000000000000004">
      <c r="A6" s="224" t="s">
        <v>80</v>
      </c>
      <c r="B6" s="225" t="s">
        <v>113</v>
      </c>
      <c r="C6" s="226">
        <v>7</v>
      </c>
      <c r="D6" s="227" t="s">
        <v>21</v>
      </c>
      <c r="E6" s="228">
        <v>2557</v>
      </c>
      <c r="F6" s="229" t="s">
        <v>115</v>
      </c>
      <c r="G6" s="373"/>
      <c r="H6" s="141"/>
    </row>
    <row r="7" spans="1:8" ht="27" customHeight="1" x14ac:dyDescent="0.55000000000000004">
      <c r="A7" s="224" t="s">
        <v>81</v>
      </c>
      <c r="B7" s="225" t="s">
        <v>113</v>
      </c>
      <c r="C7" s="226">
        <v>4</v>
      </c>
      <c r="D7" s="227" t="s">
        <v>30</v>
      </c>
      <c r="E7" s="228">
        <v>2557</v>
      </c>
      <c r="F7" s="229" t="s">
        <v>115</v>
      </c>
      <c r="G7" s="373"/>
      <c r="H7" s="141"/>
    </row>
    <row r="8" spans="1:8" ht="27" customHeight="1" x14ac:dyDescent="0.55000000000000004">
      <c r="A8" s="224" t="s">
        <v>82</v>
      </c>
      <c r="B8" s="225" t="s">
        <v>113</v>
      </c>
      <c r="C8" s="226">
        <v>2</v>
      </c>
      <c r="D8" s="227" t="s">
        <v>32</v>
      </c>
      <c r="E8" s="228">
        <v>2557</v>
      </c>
      <c r="F8" s="229" t="s">
        <v>115</v>
      </c>
      <c r="G8" s="373"/>
    </row>
    <row r="9" spans="1:8" ht="27" customHeight="1" x14ac:dyDescent="0.55000000000000004">
      <c r="A9" s="224" t="s">
        <v>83</v>
      </c>
      <c r="B9" s="225" t="s">
        <v>113</v>
      </c>
      <c r="C9" s="226">
        <v>6</v>
      </c>
      <c r="D9" s="227" t="s">
        <v>34</v>
      </c>
      <c r="E9" s="228">
        <v>2557</v>
      </c>
      <c r="F9" s="229" t="s">
        <v>115</v>
      </c>
      <c r="G9" s="373"/>
    </row>
    <row r="10" spans="1:8" ht="27" customHeight="1" x14ac:dyDescent="0.55000000000000004">
      <c r="A10" s="230" t="s">
        <v>84</v>
      </c>
      <c r="B10" s="231" t="s">
        <v>113</v>
      </c>
      <c r="C10" s="232">
        <v>4</v>
      </c>
      <c r="D10" s="233" t="s">
        <v>36</v>
      </c>
      <c r="E10" s="228">
        <v>2557</v>
      </c>
      <c r="F10" s="229" t="s">
        <v>115</v>
      </c>
      <c r="G10" s="373"/>
    </row>
    <row r="11" spans="1:8" ht="27" customHeight="1" x14ac:dyDescent="0.55000000000000004">
      <c r="A11" s="224" t="s">
        <v>85</v>
      </c>
      <c r="B11" s="225" t="s">
        <v>113</v>
      </c>
      <c r="C11" s="226">
        <v>1</v>
      </c>
      <c r="D11" s="227" t="s">
        <v>38</v>
      </c>
      <c r="E11" s="228">
        <v>2557</v>
      </c>
      <c r="F11" s="229" t="s">
        <v>115</v>
      </c>
      <c r="G11" s="373"/>
    </row>
    <row r="12" spans="1:8" ht="27" customHeight="1" x14ac:dyDescent="0.55000000000000004">
      <c r="A12" s="224" t="s">
        <v>86</v>
      </c>
      <c r="B12" s="225" t="s">
        <v>113</v>
      </c>
      <c r="C12" s="226">
        <v>5</v>
      </c>
      <c r="D12" s="227" t="s">
        <v>40</v>
      </c>
      <c r="E12" s="228">
        <v>2557</v>
      </c>
      <c r="F12" s="229" t="s">
        <v>115</v>
      </c>
      <c r="G12" s="373"/>
      <c r="H12" s="141"/>
    </row>
    <row r="13" spans="1:8" ht="27" customHeight="1" x14ac:dyDescent="0.55000000000000004">
      <c r="A13" s="224" t="s">
        <v>87</v>
      </c>
      <c r="B13" s="225" t="s">
        <v>113</v>
      </c>
      <c r="C13" s="226">
        <v>3</v>
      </c>
      <c r="D13" s="227" t="s">
        <v>42</v>
      </c>
      <c r="E13" s="228">
        <v>2557</v>
      </c>
      <c r="F13" s="229" t="s">
        <v>115</v>
      </c>
      <c r="G13" s="373"/>
    </row>
    <row r="14" spans="1:8" ht="27" customHeight="1" x14ac:dyDescent="0.55000000000000004">
      <c r="A14" s="224" t="s">
        <v>88</v>
      </c>
      <c r="B14" s="225" t="s">
        <v>113</v>
      </c>
      <c r="C14" s="226">
        <v>7</v>
      </c>
      <c r="D14" s="227" t="s">
        <v>44</v>
      </c>
      <c r="E14" s="228">
        <v>2557</v>
      </c>
      <c r="F14" s="229" t="s">
        <v>115</v>
      </c>
      <c r="G14" s="373"/>
    </row>
    <row r="15" spans="1:8" ht="27" customHeight="1" x14ac:dyDescent="0.55000000000000004">
      <c r="A15" s="234" t="s">
        <v>89</v>
      </c>
      <c r="B15" s="235" t="s">
        <v>113</v>
      </c>
      <c r="C15" s="236">
        <v>12</v>
      </c>
      <c r="D15" s="237" t="s">
        <v>46</v>
      </c>
      <c r="E15" s="238">
        <v>2557</v>
      </c>
      <c r="F15" s="239" t="s">
        <v>115</v>
      </c>
      <c r="G15" s="374"/>
    </row>
    <row r="16" spans="1:8" ht="23.25" x14ac:dyDescent="0.55000000000000004">
      <c r="A16" s="142"/>
      <c r="B16" s="143"/>
      <c r="C16" s="133"/>
      <c r="D16" s="144"/>
      <c r="E16" s="145"/>
      <c r="F16" s="145"/>
    </row>
    <row r="17" spans="1:7" ht="23.25" x14ac:dyDescent="0.55000000000000004">
      <c r="A17" s="146" t="s">
        <v>74</v>
      </c>
      <c r="B17" s="150" t="s">
        <v>116</v>
      </c>
      <c r="C17" s="148"/>
      <c r="D17" s="148"/>
      <c r="E17" s="148"/>
      <c r="F17" s="148"/>
      <c r="G17" s="148"/>
    </row>
    <row r="18" spans="1:7" ht="23.25" x14ac:dyDescent="0.55000000000000004">
      <c r="A18" s="148"/>
      <c r="B18" s="150" t="s">
        <v>76</v>
      </c>
      <c r="C18" s="149"/>
      <c r="D18" s="149"/>
      <c r="E18" s="148"/>
      <c r="F18" s="148"/>
      <c r="G18" s="148"/>
    </row>
    <row r="19" spans="1:7" ht="23.25" x14ac:dyDescent="0.55000000000000004">
      <c r="A19" s="148"/>
      <c r="B19" s="150"/>
      <c r="C19" s="149"/>
      <c r="D19" s="149"/>
      <c r="E19" s="148"/>
      <c r="F19" s="148"/>
      <c r="G19" s="148"/>
    </row>
    <row r="20" spans="1:7" ht="23.25" x14ac:dyDescent="0.55000000000000004">
      <c r="A20" s="148"/>
      <c r="B20" s="150"/>
      <c r="C20" s="149"/>
      <c r="D20" s="149"/>
      <c r="E20" s="148"/>
      <c r="F20" s="148"/>
      <c r="G20" s="148"/>
    </row>
    <row r="21" spans="1:7" ht="23.25" x14ac:dyDescent="0.55000000000000004">
      <c r="A21" s="148"/>
      <c r="B21" s="150"/>
      <c r="C21" s="149"/>
      <c r="D21" s="149"/>
      <c r="E21" s="148"/>
      <c r="F21" s="148"/>
      <c r="G21" s="148"/>
    </row>
  </sheetData>
  <mergeCells count="2">
    <mergeCell ref="A1:G1"/>
    <mergeCell ref="G4:G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7" sqref="G7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6" width="5.5" style="134" customWidth="1"/>
    <col min="7" max="7" width="14.25" style="133" customWidth="1"/>
    <col min="8" max="8" width="22.25" style="133" customWidth="1"/>
    <col min="9" max="9" width="8.125" style="133" bestFit="1" customWidth="1"/>
    <col min="10" max="16384" width="9" style="133"/>
  </cols>
  <sheetData>
    <row r="1" spans="1:9" ht="28.5" customHeight="1" x14ac:dyDescent="0.65">
      <c r="A1" s="375" t="s">
        <v>125</v>
      </c>
      <c r="B1" s="375"/>
      <c r="C1" s="375"/>
      <c r="D1" s="375"/>
      <c r="E1" s="375"/>
      <c r="F1" s="375"/>
      <c r="G1" s="375"/>
      <c r="H1" s="375"/>
    </row>
    <row r="2" spans="1:9" ht="18.75" customHeight="1" x14ac:dyDescent="0.55000000000000004"/>
    <row r="3" spans="1:9" s="140" customFormat="1" ht="25.5" customHeight="1" x14ac:dyDescent="0.55000000000000004">
      <c r="A3" s="269" t="s">
        <v>67</v>
      </c>
      <c r="B3" s="270" t="s">
        <v>65</v>
      </c>
      <c r="C3" s="379" t="s">
        <v>66</v>
      </c>
      <c r="D3" s="380"/>
      <c r="E3" s="380"/>
      <c r="F3" s="381"/>
      <c r="G3" s="271" t="s">
        <v>69</v>
      </c>
      <c r="H3" s="271" t="s">
        <v>70</v>
      </c>
      <c r="I3" s="139"/>
    </row>
    <row r="4" spans="1:9" ht="22.5" customHeight="1" x14ac:dyDescent="0.55000000000000004">
      <c r="A4" s="186" t="s">
        <v>17</v>
      </c>
      <c r="B4" s="185" t="s">
        <v>108</v>
      </c>
      <c r="C4" s="267">
        <v>6</v>
      </c>
      <c r="D4" s="267">
        <v>13</v>
      </c>
      <c r="E4" s="267">
        <v>20</v>
      </c>
      <c r="F4" s="267" t="s">
        <v>121</v>
      </c>
      <c r="G4" s="187" t="s">
        <v>72</v>
      </c>
      <c r="H4" s="376" t="s">
        <v>122</v>
      </c>
      <c r="I4" s="141"/>
    </row>
    <row r="5" spans="1:9" ht="22.5" customHeight="1" x14ac:dyDescent="0.55000000000000004">
      <c r="A5" s="189" t="s">
        <v>19</v>
      </c>
      <c r="B5" s="188" t="s">
        <v>108</v>
      </c>
      <c r="C5" s="264">
        <v>3</v>
      </c>
      <c r="D5" s="264">
        <v>10</v>
      </c>
      <c r="E5" s="264">
        <v>17</v>
      </c>
      <c r="F5" s="264" t="s">
        <v>121</v>
      </c>
      <c r="G5" s="190" t="s">
        <v>72</v>
      </c>
      <c r="H5" s="377"/>
      <c r="I5" s="141"/>
    </row>
    <row r="6" spans="1:9" ht="22.5" customHeight="1" x14ac:dyDescent="0.55000000000000004">
      <c r="A6" s="189" t="s">
        <v>21</v>
      </c>
      <c r="B6" s="188" t="s">
        <v>108</v>
      </c>
      <c r="C6" s="264">
        <v>3</v>
      </c>
      <c r="D6" s="264">
        <v>10</v>
      </c>
      <c r="E6" s="264">
        <v>17</v>
      </c>
      <c r="F6" s="264">
        <v>24</v>
      </c>
      <c r="G6" s="190" t="s">
        <v>72</v>
      </c>
      <c r="H6" s="377"/>
      <c r="I6" s="141"/>
    </row>
    <row r="7" spans="1:9" ht="22.5" customHeight="1" x14ac:dyDescent="0.55000000000000004">
      <c r="A7" s="189" t="s">
        <v>30</v>
      </c>
      <c r="B7" s="188" t="s">
        <v>108</v>
      </c>
      <c r="C7" s="264" t="s">
        <v>123</v>
      </c>
      <c r="D7" s="264" t="s">
        <v>121</v>
      </c>
      <c r="E7" s="264">
        <v>21</v>
      </c>
      <c r="F7" s="264" t="s">
        <v>121</v>
      </c>
      <c r="G7" s="190" t="s">
        <v>72</v>
      </c>
      <c r="H7" s="377"/>
      <c r="I7" s="141"/>
    </row>
    <row r="8" spans="1:9" ht="22.5" customHeight="1" x14ac:dyDescent="0.55000000000000004">
      <c r="A8" s="189" t="s">
        <v>32</v>
      </c>
      <c r="B8" s="188" t="s">
        <v>108</v>
      </c>
      <c r="C8" s="264" t="s">
        <v>121</v>
      </c>
      <c r="D8" s="264">
        <v>12</v>
      </c>
      <c r="E8" s="264">
        <v>19</v>
      </c>
      <c r="F8" s="264" t="s">
        <v>121</v>
      </c>
      <c r="G8" s="190" t="s">
        <v>72</v>
      </c>
      <c r="H8" s="377"/>
    </row>
    <row r="9" spans="1:9" ht="22.5" customHeight="1" x14ac:dyDescent="0.55000000000000004">
      <c r="A9" s="189" t="s">
        <v>34</v>
      </c>
      <c r="B9" s="188" t="s">
        <v>108</v>
      </c>
      <c r="C9" s="264">
        <v>2</v>
      </c>
      <c r="D9" s="264">
        <v>9</v>
      </c>
      <c r="E9" s="264">
        <v>16</v>
      </c>
      <c r="F9" s="264">
        <v>23</v>
      </c>
      <c r="G9" s="190" t="s">
        <v>72</v>
      </c>
      <c r="H9" s="377"/>
    </row>
    <row r="10" spans="1:9" ht="22.5" customHeight="1" x14ac:dyDescent="0.55000000000000004">
      <c r="A10" s="192" t="s">
        <v>36</v>
      </c>
      <c r="B10" s="191" t="s">
        <v>108</v>
      </c>
      <c r="C10" s="265">
        <v>7</v>
      </c>
      <c r="D10" s="265" t="s">
        <v>121</v>
      </c>
      <c r="E10" s="265">
        <v>21</v>
      </c>
      <c r="F10" s="265" t="s">
        <v>121</v>
      </c>
      <c r="G10" s="266" t="s">
        <v>72</v>
      </c>
      <c r="H10" s="377"/>
    </row>
    <row r="11" spans="1:9" ht="22.5" customHeight="1" x14ac:dyDescent="0.55000000000000004">
      <c r="A11" s="189" t="s">
        <v>38</v>
      </c>
      <c r="B11" s="188" t="s">
        <v>108</v>
      </c>
      <c r="C11" s="264">
        <v>4</v>
      </c>
      <c r="D11" s="264">
        <v>11</v>
      </c>
      <c r="E11" s="264">
        <v>18</v>
      </c>
      <c r="F11" s="264" t="s">
        <v>121</v>
      </c>
      <c r="G11" s="190" t="s">
        <v>72</v>
      </c>
      <c r="H11" s="377"/>
    </row>
    <row r="12" spans="1:9" ht="22.5" customHeight="1" x14ac:dyDescent="0.55000000000000004">
      <c r="A12" s="189" t="s">
        <v>40</v>
      </c>
      <c r="B12" s="188" t="s">
        <v>108</v>
      </c>
      <c r="C12" s="264">
        <v>1</v>
      </c>
      <c r="D12" s="264">
        <v>8</v>
      </c>
      <c r="E12" s="264">
        <v>15</v>
      </c>
      <c r="F12" s="264">
        <v>22</v>
      </c>
      <c r="G12" s="190" t="s">
        <v>72</v>
      </c>
      <c r="H12" s="377"/>
      <c r="I12" s="141"/>
    </row>
    <row r="13" spans="1:9" ht="22.5" customHeight="1" x14ac:dyDescent="0.55000000000000004">
      <c r="A13" s="189" t="s">
        <v>42</v>
      </c>
      <c r="B13" s="188" t="s">
        <v>108</v>
      </c>
      <c r="C13" s="264">
        <v>6</v>
      </c>
      <c r="D13" s="264">
        <v>13</v>
      </c>
      <c r="E13" s="264">
        <v>20</v>
      </c>
      <c r="F13" s="264" t="s">
        <v>121</v>
      </c>
      <c r="G13" s="190" t="s">
        <v>72</v>
      </c>
      <c r="H13" s="377"/>
    </row>
    <row r="14" spans="1:9" ht="22.5" customHeight="1" x14ac:dyDescent="0.55000000000000004">
      <c r="A14" s="189" t="s">
        <v>44</v>
      </c>
      <c r="B14" s="188" t="s">
        <v>108</v>
      </c>
      <c r="C14" s="264">
        <v>3</v>
      </c>
      <c r="D14" s="264">
        <v>10</v>
      </c>
      <c r="E14" s="264">
        <v>17</v>
      </c>
      <c r="F14" s="264" t="s">
        <v>121</v>
      </c>
      <c r="G14" s="190" t="s">
        <v>72</v>
      </c>
      <c r="H14" s="377"/>
    </row>
    <row r="15" spans="1:9" ht="22.5" customHeight="1" x14ac:dyDescent="0.55000000000000004">
      <c r="A15" s="194" t="s">
        <v>46</v>
      </c>
      <c r="B15" s="193" t="s">
        <v>108</v>
      </c>
      <c r="C15" s="268">
        <v>1</v>
      </c>
      <c r="D15" s="268">
        <v>8</v>
      </c>
      <c r="E15" s="268">
        <v>15</v>
      </c>
      <c r="F15" s="268">
        <v>22</v>
      </c>
      <c r="G15" s="195" t="s">
        <v>72</v>
      </c>
      <c r="H15" s="378"/>
    </row>
    <row r="16" spans="1:9" ht="23.25" x14ac:dyDescent="0.55000000000000004">
      <c r="A16" s="142"/>
      <c r="B16" s="143"/>
      <c r="C16" s="133"/>
      <c r="D16" s="133"/>
      <c r="E16" s="133"/>
      <c r="F16" s="133"/>
      <c r="G16" s="145"/>
    </row>
    <row r="17" spans="1:8" ht="23.25" x14ac:dyDescent="0.55000000000000004">
      <c r="A17" s="146" t="s">
        <v>74</v>
      </c>
      <c r="B17" s="150" t="s">
        <v>124</v>
      </c>
      <c r="C17" s="148"/>
      <c r="D17" s="148"/>
      <c r="E17" s="148"/>
      <c r="F17" s="148"/>
      <c r="G17" s="148"/>
      <c r="H17" s="148"/>
    </row>
    <row r="18" spans="1:8" ht="23.25" x14ac:dyDescent="0.55000000000000004">
      <c r="A18" s="148"/>
      <c r="B18" s="150" t="s">
        <v>76</v>
      </c>
      <c r="C18" s="149"/>
      <c r="D18" s="149"/>
      <c r="E18" s="149"/>
      <c r="F18" s="149"/>
      <c r="G18" s="148"/>
      <c r="H18" s="148"/>
    </row>
    <row r="19" spans="1:8" ht="23.25" x14ac:dyDescent="0.55000000000000004">
      <c r="A19" s="148"/>
      <c r="B19" s="150"/>
      <c r="C19" s="149"/>
      <c r="D19" s="149"/>
      <c r="E19" s="149"/>
      <c r="F19" s="149"/>
      <c r="G19" s="148"/>
      <c r="H19" s="148"/>
    </row>
    <row r="20" spans="1:8" ht="23.25" x14ac:dyDescent="0.55000000000000004">
      <c r="A20" s="148"/>
      <c r="B20" s="150"/>
      <c r="C20" s="149"/>
      <c r="D20" s="149"/>
      <c r="E20" s="149"/>
      <c r="F20" s="149"/>
      <c r="G20" s="148"/>
      <c r="H20" s="148"/>
    </row>
    <row r="21" spans="1:8" ht="23.25" x14ac:dyDescent="0.55000000000000004">
      <c r="A21" s="148"/>
      <c r="B21" s="150"/>
      <c r="C21" s="149"/>
      <c r="D21" s="149"/>
      <c r="E21" s="149"/>
      <c r="F21" s="149"/>
      <c r="G21" s="148"/>
      <c r="H21" s="148"/>
    </row>
  </sheetData>
  <mergeCells count="3">
    <mergeCell ref="A1:H1"/>
    <mergeCell ref="H4:H15"/>
    <mergeCell ref="C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2" sqref="E2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82" t="s">
        <v>130</v>
      </c>
      <c r="B1" s="382"/>
      <c r="C1" s="382"/>
      <c r="D1" s="382"/>
      <c r="E1" s="382"/>
      <c r="F1" s="382"/>
      <c r="G1" s="382"/>
    </row>
    <row r="2" spans="1:8" ht="27" customHeight="1" x14ac:dyDescent="0.55000000000000004"/>
    <row r="3" spans="1:8" s="140" customFormat="1" ht="27" customHeight="1" x14ac:dyDescent="0.55000000000000004">
      <c r="A3" s="322" t="s">
        <v>64</v>
      </c>
      <c r="B3" s="323" t="s">
        <v>65</v>
      </c>
      <c r="C3" s="324" t="s">
        <v>66</v>
      </c>
      <c r="D3" s="324" t="s">
        <v>67</v>
      </c>
      <c r="E3" s="325" t="s">
        <v>68</v>
      </c>
      <c r="F3" s="322" t="s">
        <v>69</v>
      </c>
      <c r="G3" s="322" t="s">
        <v>70</v>
      </c>
      <c r="H3" s="139"/>
    </row>
    <row r="4" spans="1:8" ht="27" customHeight="1" x14ac:dyDescent="0.55000000000000004">
      <c r="A4" s="326" t="s">
        <v>78</v>
      </c>
      <c r="B4" s="327" t="s">
        <v>131</v>
      </c>
      <c r="C4" s="328">
        <v>16</v>
      </c>
      <c r="D4" s="329" t="s">
        <v>17</v>
      </c>
      <c r="E4" s="330">
        <v>2557</v>
      </c>
      <c r="F4" s="331" t="s">
        <v>109</v>
      </c>
      <c r="G4" s="383" t="s">
        <v>126</v>
      </c>
      <c r="H4" s="141"/>
    </row>
    <row r="5" spans="1:8" ht="27" customHeight="1" x14ac:dyDescent="0.55000000000000004">
      <c r="A5" s="332" t="s">
        <v>79</v>
      </c>
      <c r="B5" s="333" t="s">
        <v>131</v>
      </c>
      <c r="C5" s="334">
        <v>17</v>
      </c>
      <c r="D5" s="335" t="s">
        <v>30</v>
      </c>
      <c r="E5" s="336">
        <v>2557</v>
      </c>
      <c r="F5" s="337" t="s">
        <v>110</v>
      </c>
      <c r="G5" s="384"/>
      <c r="H5" s="141"/>
    </row>
    <row r="6" spans="1:8" ht="27" customHeight="1" x14ac:dyDescent="0.55000000000000004">
      <c r="A6" s="332" t="s">
        <v>80</v>
      </c>
      <c r="B6" s="333" t="s">
        <v>131</v>
      </c>
      <c r="C6" s="334">
        <v>17</v>
      </c>
      <c r="D6" s="335" t="s">
        <v>36</v>
      </c>
      <c r="E6" s="336">
        <v>2557</v>
      </c>
      <c r="F6" s="337" t="s">
        <v>110</v>
      </c>
      <c r="G6" s="384"/>
      <c r="H6" s="141"/>
    </row>
    <row r="7" spans="1:8" ht="27" customHeight="1" x14ac:dyDescent="0.55000000000000004">
      <c r="A7" s="338" t="s">
        <v>81</v>
      </c>
      <c r="B7" s="339" t="s">
        <v>131</v>
      </c>
      <c r="C7" s="340">
        <v>16</v>
      </c>
      <c r="D7" s="341" t="s">
        <v>42</v>
      </c>
      <c r="E7" s="342">
        <v>2557</v>
      </c>
      <c r="F7" s="343" t="s">
        <v>110</v>
      </c>
      <c r="G7" s="385"/>
      <c r="H7" s="141"/>
    </row>
    <row r="8" spans="1:8" ht="23.25" x14ac:dyDescent="0.55000000000000004">
      <c r="A8" s="142"/>
      <c r="B8" s="143"/>
      <c r="C8" s="133"/>
      <c r="D8" s="144"/>
      <c r="E8" s="145"/>
      <c r="F8" s="145"/>
    </row>
    <row r="9" spans="1:8" ht="23.25" x14ac:dyDescent="0.55000000000000004">
      <c r="A9" s="146" t="s">
        <v>74</v>
      </c>
      <c r="B9" s="150" t="s">
        <v>132</v>
      </c>
      <c r="C9" s="148"/>
      <c r="D9" s="148"/>
      <c r="E9" s="148"/>
      <c r="F9" s="148"/>
    </row>
    <row r="10" spans="1:8" ht="23.25" x14ac:dyDescent="0.55000000000000004">
      <c r="A10" s="148"/>
      <c r="B10" s="150" t="s">
        <v>76</v>
      </c>
      <c r="C10" s="149"/>
      <c r="D10" s="149"/>
      <c r="E10" s="148"/>
      <c r="F10" s="148"/>
    </row>
    <row r="11" spans="1:8" ht="23.25" x14ac:dyDescent="0.55000000000000004">
      <c r="A11" s="148"/>
      <c r="B11" s="150"/>
      <c r="C11" s="149"/>
      <c r="D11" s="149"/>
      <c r="E11" s="148"/>
      <c r="F11" s="148"/>
    </row>
    <row r="12" spans="1:8" ht="23.25" x14ac:dyDescent="0.55000000000000004">
      <c r="A12" s="148"/>
      <c r="B12" s="150"/>
      <c r="C12" s="149"/>
      <c r="D12" s="149"/>
      <c r="E12" s="148"/>
      <c r="F12" s="148"/>
    </row>
    <row r="13" spans="1:8" ht="23.25" x14ac:dyDescent="0.55000000000000004">
      <c r="A13" s="148"/>
      <c r="B13" s="150"/>
      <c r="C13" s="149"/>
      <c r="D13" s="149"/>
      <c r="E13" s="148"/>
      <c r="F13" s="148"/>
    </row>
  </sheetData>
  <mergeCells count="2">
    <mergeCell ref="A1:G1"/>
    <mergeCell ref="G4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1" sqref="E11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82" t="s">
        <v>129</v>
      </c>
      <c r="B1" s="382"/>
      <c r="C1" s="382"/>
      <c r="D1" s="382"/>
      <c r="E1" s="382"/>
      <c r="F1" s="382"/>
      <c r="G1" s="382"/>
    </row>
    <row r="2" spans="1:8" ht="27" customHeight="1" x14ac:dyDescent="0.55000000000000004"/>
    <row r="3" spans="1:8" s="140" customFormat="1" ht="27" customHeight="1" x14ac:dyDescent="0.55000000000000004">
      <c r="A3" s="272" t="s">
        <v>64</v>
      </c>
      <c r="B3" s="273" t="s">
        <v>65</v>
      </c>
      <c r="C3" s="274" t="s">
        <v>66</v>
      </c>
      <c r="D3" s="274" t="s">
        <v>67</v>
      </c>
      <c r="E3" s="275" t="s">
        <v>68</v>
      </c>
      <c r="F3" s="272" t="s">
        <v>69</v>
      </c>
      <c r="G3" s="272" t="s">
        <v>70</v>
      </c>
      <c r="H3" s="139"/>
    </row>
    <row r="4" spans="1:8" ht="27" customHeight="1" x14ac:dyDescent="0.55000000000000004">
      <c r="A4" s="276" t="s">
        <v>78</v>
      </c>
      <c r="B4" s="277" t="s">
        <v>113</v>
      </c>
      <c r="C4" s="278">
        <v>24</v>
      </c>
      <c r="D4" s="279" t="s">
        <v>17</v>
      </c>
      <c r="E4" s="280">
        <v>2557</v>
      </c>
      <c r="F4" s="281" t="s">
        <v>109</v>
      </c>
      <c r="G4" s="386" t="s">
        <v>126</v>
      </c>
      <c r="H4" s="141"/>
    </row>
    <row r="5" spans="1:8" ht="27" customHeight="1" x14ac:dyDescent="0.55000000000000004">
      <c r="A5" s="282" t="s">
        <v>79</v>
      </c>
      <c r="B5" s="283" t="s">
        <v>113</v>
      </c>
      <c r="C5" s="284">
        <v>21</v>
      </c>
      <c r="D5" s="285" t="s">
        <v>21</v>
      </c>
      <c r="E5" s="286">
        <v>2557</v>
      </c>
      <c r="F5" s="287" t="s">
        <v>110</v>
      </c>
      <c r="G5" s="387"/>
      <c r="H5" s="141"/>
    </row>
    <row r="6" spans="1:8" ht="27" customHeight="1" x14ac:dyDescent="0.55000000000000004">
      <c r="A6" s="282" t="s">
        <v>80</v>
      </c>
      <c r="B6" s="283" t="s">
        <v>113</v>
      </c>
      <c r="C6" s="284">
        <v>23</v>
      </c>
      <c r="D6" s="285" t="s">
        <v>32</v>
      </c>
      <c r="E6" s="286">
        <v>2557</v>
      </c>
      <c r="F6" s="287" t="s">
        <v>110</v>
      </c>
      <c r="G6" s="387"/>
      <c r="H6" s="141"/>
    </row>
    <row r="7" spans="1:8" ht="27" customHeight="1" x14ac:dyDescent="0.55000000000000004">
      <c r="A7" s="282" t="s">
        <v>81</v>
      </c>
      <c r="B7" s="283" t="s">
        <v>113</v>
      </c>
      <c r="C7" s="284">
        <v>18</v>
      </c>
      <c r="D7" s="285" t="s">
        <v>36</v>
      </c>
      <c r="E7" s="286">
        <v>2557</v>
      </c>
      <c r="F7" s="287" t="s">
        <v>110</v>
      </c>
      <c r="G7" s="387"/>
      <c r="H7" s="141"/>
    </row>
    <row r="8" spans="1:8" ht="27" customHeight="1" x14ac:dyDescent="0.55000000000000004">
      <c r="A8" s="282" t="s">
        <v>82</v>
      </c>
      <c r="B8" s="283" t="s">
        <v>113</v>
      </c>
      <c r="C8" s="284">
        <v>19</v>
      </c>
      <c r="D8" s="285" t="s">
        <v>40</v>
      </c>
      <c r="E8" s="286">
        <v>2557</v>
      </c>
      <c r="F8" s="287" t="s">
        <v>110</v>
      </c>
      <c r="G8" s="387"/>
    </row>
    <row r="9" spans="1:8" ht="27" customHeight="1" x14ac:dyDescent="0.55000000000000004">
      <c r="A9" s="288" t="s">
        <v>83</v>
      </c>
      <c r="B9" s="289" t="s">
        <v>113</v>
      </c>
      <c r="C9" s="290">
        <v>21</v>
      </c>
      <c r="D9" s="291" t="s">
        <v>44</v>
      </c>
      <c r="E9" s="292">
        <v>2557</v>
      </c>
      <c r="F9" s="293" t="s">
        <v>110</v>
      </c>
      <c r="G9" s="388"/>
    </row>
    <row r="10" spans="1:8" ht="23.25" x14ac:dyDescent="0.55000000000000004">
      <c r="A10" s="142"/>
      <c r="B10" s="143"/>
      <c r="C10" s="133"/>
      <c r="D10" s="144"/>
      <c r="E10" s="145"/>
      <c r="F10" s="145"/>
    </row>
    <row r="11" spans="1:8" ht="23.25" x14ac:dyDescent="0.55000000000000004">
      <c r="A11" s="146" t="s">
        <v>74</v>
      </c>
      <c r="B11" s="150" t="s">
        <v>118</v>
      </c>
      <c r="C11" s="148"/>
      <c r="D11" s="148"/>
      <c r="E11" s="148"/>
      <c r="F11" s="148"/>
    </row>
    <row r="12" spans="1:8" ht="23.25" x14ac:dyDescent="0.55000000000000004">
      <c r="A12" s="148"/>
      <c r="B12" s="150" t="s">
        <v>76</v>
      </c>
      <c r="C12" s="149"/>
      <c r="D12" s="149"/>
      <c r="E12" s="148"/>
      <c r="F12" s="148"/>
    </row>
    <row r="13" spans="1:8" ht="23.25" x14ac:dyDescent="0.55000000000000004">
      <c r="A13" s="148"/>
      <c r="B13" s="150"/>
      <c r="C13" s="149"/>
      <c r="D13" s="149"/>
      <c r="E13" s="148"/>
      <c r="F13" s="148"/>
    </row>
    <row r="14" spans="1:8" ht="23.25" x14ac:dyDescent="0.55000000000000004">
      <c r="A14" s="148"/>
      <c r="B14" s="150"/>
      <c r="C14" s="149"/>
      <c r="D14" s="149"/>
      <c r="E14" s="148"/>
      <c r="F14" s="148"/>
    </row>
    <row r="15" spans="1:8" ht="23.25" x14ac:dyDescent="0.55000000000000004">
      <c r="A15" s="148"/>
      <c r="B15" s="150"/>
      <c r="C15" s="149"/>
      <c r="D15" s="149"/>
      <c r="E15" s="148"/>
      <c r="F15" s="148"/>
    </row>
  </sheetData>
  <mergeCells count="2">
    <mergeCell ref="A1:G1"/>
    <mergeCell ref="G4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9" sqref="G9"/>
    </sheetView>
  </sheetViews>
  <sheetFormatPr defaultRowHeight="28.5" customHeight="1" x14ac:dyDescent="0.55000000000000004"/>
  <cols>
    <col min="1" max="1" width="12.625" style="133" customWidth="1"/>
    <col min="2" max="2" width="8.125" style="134" customWidth="1"/>
    <col min="3" max="3" width="5.5" style="134" customWidth="1"/>
    <col min="4" max="4" width="10.375" style="134" customWidth="1"/>
    <col min="5" max="5" width="7.25" style="133" customWidth="1"/>
    <col min="6" max="6" width="14.25" style="133" customWidth="1"/>
    <col min="7" max="7" width="22.25" style="133" customWidth="1"/>
    <col min="8" max="8" width="8.125" style="133" bestFit="1" customWidth="1"/>
    <col min="9" max="16384" width="9" style="133"/>
  </cols>
  <sheetData>
    <row r="1" spans="1:8" ht="28.5" customHeight="1" x14ac:dyDescent="0.65">
      <c r="A1" s="389" t="s">
        <v>127</v>
      </c>
      <c r="B1" s="389"/>
      <c r="C1" s="389"/>
      <c r="D1" s="389"/>
      <c r="E1" s="389"/>
      <c r="F1" s="389"/>
      <c r="G1" s="389"/>
    </row>
    <row r="2" spans="1:8" ht="27" customHeight="1" x14ac:dyDescent="0.55000000000000004">
      <c r="A2" s="294"/>
      <c r="B2" s="295"/>
      <c r="C2" s="295"/>
      <c r="D2" s="295"/>
      <c r="E2" s="294"/>
      <c r="F2" s="294"/>
      <c r="G2" s="294"/>
    </row>
    <row r="3" spans="1:8" s="140" customFormat="1" ht="27" customHeight="1" x14ac:dyDescent="0.55000000000000004">
      <c r="A3" s="296" t="s">
        <v>64</v>
      </c>
      <c r="B3" s="297" t="s">
        <v>65</v>
      </c>
      <c r="C3" s="298" t="s">
        <v>66</v>
      </c>
      <c r="D3" s="298" t="s">
        <v>67</v>
      </c>
      <c r="E3" s="299" t="s">
        <v>68</v>
      </c>
      <c r="F3" s="296" t="s">
        <v>69</v>
      </c>
      <c r="G3" s="296" t="s">
        <v>133</v>
      </c>
      <c r="H3" s="139"/>
    </row>
    <row r="4" spans="1:8" ht="27" customHeight="1" x14ac:dyDescent="0.55000000000000004">
      <c r="A4" s="300" t="s">
        <v>78</v>
      </c>
      <c r="B4" s="301" t="s">
        <v>128</v>
      </c>
      <c r="C4" s="302">
        <v>30</v>
      </c>
      <c r="D4" s="303" t="s">
        <v>17</v>
      </c>
      <c r="E4" s="304">
        <v>2557</v>
      </c>
      <c r="F4" s="305" t="s">
        <v>115</v>
      </c>
      <c r="G4" s="305" t="s">
        <v>135</v>
      </c>
      <c r="H4" s="141"/>
    </row>
    <row r="5" spans="1:8" ht="27" customHeight="1" x14ac:dyDescent="0.55000000000000004">
      <c r="A5" s="306" t="s">
        <v>79</v>
      </c>
      <c r="B5" s="307" t="s">
        <v>113</v>
      </c>
      <c r="C5" s="308">
        <v>30</v>
      </c>
      <c r="D5" s="309" t="s">
        <v>19</v>
      </c>
      <c r="E5" s="310">
        <v>2557</v>
      </c>
      <c r="F5" s="311" t="s">
        <v>115</v>
      </c>
      <c r="G5" s="311" t="s">
        <v>136</v>
      </c>
      <c r="H5" s="141"/>
    </row>
    <row r="6" spans="1:8" ht="27" customHeight="1" x14ac:dyDescent="0.55000000000000004">
      <c r="A6" s="306" t="s">
        <v>80</v>
      </c>
      <c r="B6" s="307" t="s">
        <v>128</v>
      </c>
      <c r="C6" s="308">
        <v>27</v>
      </c>
      <c r="D6" s="309" t="s">
        <v>21</v>
      </c>
      <c r="E6" s="310">
        <v>2557</v>
      </c>
      <c r="F6" s="311" t="s">
        <v>115</v>
      </c>
      <c r="G6" s="311" t="s">
        <v>146</v>
      </c>
      <c r="H6" s="141"/>
    </row>
    <row r="7" spans="1:8" ht="27" customHeight="1" x14ac:dyDescent="0.55000000000000004">
      <c r="A7" s="306" t="s">
        <v>81</v>
      </c>
      <c r="B7" s="307" t="s">
        <v>113</v>
      </c>
      <c r="C7" s="308">
        <v>25</v>
      </c>
      <c r="D7" s="309" t="s">
        <v>30</v>
      </c>
      <c r="E7" s="310">
        <v>2557</v>
      </c>
      <c r="F7" s="311" t="s">
        <v>115</v>
      </c>
      <c r="G7" s="311" t="s">
        <v>137</v>
      </c>
      <c r="H7" s="141"/>
    </row>
    <row r="8" spans="1:8" ht="27" customHeight="1" x14ac:dyDescent="0.55000000000000004">
      <c r="A8" s="306" t="s">
        <v>82</v>
      </c>
      <c r="B8" s="307" t="s">
        <v>128</v>
      </c>
      <c r="C8" s="308">
        <v>29</v>
      </c>
      <c r="D8" s="309" t="s">
        <v>32</v>
      </c>
      <c r="E8" s="310">
        <v>2557</v>
      </c>
      <c r="F8" s="311" t="s">
        <v>115</v>
      </c>
      <c r="G8" s="311" t="s">
        <v>138</v>
      </c>
    </row>
    <row r="9" spans="1:8" ht="27" customHeight="1" x14ac:dyDescent="0.55000000000000004">
      <c r="A9" s="306" t="s">
        <v>83</v>
      </c>
      <c r="B9" s="307" t="s">
        <v>113</v>
      </c>
      <c r="C9" s="308">
        <v>27</v>
      </c>
      <c r="D9" s="309" t="s">
        <v>34</v>
      </c>
      <c r="E9" s="310">
        <v>2557</v>
      </c>
      <c r="F9" s="311" t="s">
        <v>115</v>
      </c>
      <c r="G9" s="311" t="s">
        <v>139</v>
      </c>
    </row>
    <row r="10" spans="1:8" ht="27" customHeight="1" x14ac:dyDescent="0.55000000000000004">
      <c r="A10" s="312" t="s">
        <v>84</v>
      </c>
      <c r="B10" s="313" t="s">
        <v>128</v>
      </c>
      <c r="C10" s="314">
        <v>31</v>
      </c>
      <c r="D10" s="315" t="s">
        <v>36</v>
      </c>
      <c r="E10" s="310">
        <v>2557</v>
      </c>
      <c r="F10" s="311" t="s">
        <v>115</v>
      </c>
      <c r="G10" s="311" t="s">
        <v>140</v>
      </c>
    </row>
    <row r="11" spans="1:8" ht="27" customHeight="1" x14ac:dyDescent="0.55000000000000004">
      <c r="A11" s="306" t="s">
        <v>85</v>
      </c>
      <c r="B11" s="307" t="s">
        <v>113</v>
      </c>
      <c r="C11" s="308">
        <v>29</v>
      </c>
      <c r="D11" s="309" t="s">
        <v>38</v>
      </c>
      <c r="E11" s="310">
        <v>2557</v>
      </c>
      <c r="F11" s="311" t="s">
        <v>115</v>
      </c>
      <c r="G11" s="311" t="s">
        <v>141</v>
      </c>
    </row>
    <row r="12" spans="1:8" ht="27" customHeight="1" x14ac:dyDescent="0.55000000000000004">
      <c r="A12" s="306" t="s">
        <v>86</v>
      </c>
      <c r="B12" s="307" t="s">
        <v>128</v>
      </c>
      <c r="C12" s="308">
        <v>25</v>
      </c>
      <c r="D12" s="309" t="s">
        <v>40</v>
      </c>
      <c r="E12" s="310">
        <v>2557</v>
      </c>
      <c r="F12" s="311" t="s">
        <v>115</v>
      </c>
      <c r="G12" s="311" t="s">
        <v>142</v>
      </c>
      <c r="H12" s="141"/>
    </row>
    <row r="13" spans="1:8" ht="27" customHeight="1" x14ac:dyDescent="0.55000000000000004">
      <c r="A13" s="306" t="s">
        <v>87</v>
      </c>
      <c r="B13" s="307" t="s">
        <v>113</v>
      </c>
      <c r="C13" s="308">
        <v>31</v>
      </c>
      <c r="D13" s="309" t="s">
        <v>42</v>
      </c>
      <c r="E13" s="310">
        <v>2557</v>
      </c>
      <c r="F13" s="311" t="s">
        <v>115</v>
      </c>
      <c r="G13" s="311" t="s">
        <v>143</v>
      </c>
    </row>
    <row r="14" spans="1:8" ht="27" customHeight="1" x14ac:dyDescent="0.55000000000000004">
      <c r="A14" s="306" t="s">
        <v>88</v>
      </c>
      <c r="B14" s="307" t="s">
        <v>128</v>
      </c>
      <c r="C14" s="308">
        <v>27</v>
      </c>
      <c r="D14" s="309" t="s">
        <v>44</v>
      </c>
      <c r="E14" s="310">
        <v>2557</v>
      </c>
      <c r="F14" s="311" t="s">
        <v>115</v>
      </c>
      <c r="G14" s="311" t="s">
        <v>144</v>
      </c>
    </row>
    <row r="15" spans="1:8" ht="27" customHeight="1" x14ac:dyDescent="0.55000000000000004">
      <c r="A15" s="316" t="s">
        <v>89</v>
      </c>
      <c r="B15" s="317" t="s">
        <v>113</v>
      </c>
      <c r="C15" s="318">
        <v>26</v>
      </c>
      <c r="D15" s="319" t="s">
        <v>46</v>
      </c>
      <c r="E15" s="320">
        <v>2557</v>
      </c>
      <c r="F15" s="321" t="s">
        <v>115</v>
      </c>
      <c r="G15" s="321" t="s">
        <v>145</v>
      </c>
    </row>
    <row r="16" spans="1:8" ht="23.25" x14ac:dyDescent="0.55000000000000004">
      <c r="A16" s="142"/>
      <c r="B16" s="143"/>
      <c r="C16" s="133"/>
      <c r="D16" s="144"/>
      <c r="E16" s="145"/>
      <c r="F16" s="145"/>
    </row>
    <row r="17" spans="1:7" ht="23.25" x14ac:dyDescent="0.55000000000000004">
      <c r="A17" s="146" t="s">
        <v>74</v>
      </c>
      <c r="B17" s="150" t="s">
        <v>134</v>
      </c>
      <c r="C17" s="148"/>
      <c r="D17" s="148"/>
      <c r="E17" s="148"/>
      <c r="F17" s="148"/>
      <c r="G17" s="148"/>
    </row>
    <row r="18" spans="1:7" ht="23.25" x14ac:dyDescent="0.55000000000000004">
      <c r="A18" s="148"/>
      <c r="B18" s="150" t="s">
        <v>76</v>
      </c>
      <c r="C18" s="149"/>
      <c r="D18" s="149"/>
      <c r="E18" s="148"/>
      <c r="F18" s="148"/>
      <c r="G18" s="148"/>
    </row>
    <row r="19" spans="1:7" ht="23.25" x14ac:dyDescent="0.55000000000000004">
      <c r="A19" s="148"/>
      <c r="B19" s="150"/>
      <c r="C19" s="149"/>
      <c r="D19" s="149"/>
      <c r="E19" s="148"/>
      <c r="F19" s="148"/>
      <c r="G19" s="148"/>
    </row>
    <row r="20" spans="1:7" ht="23.25" x14ac:dyDescent="0.55000000000000004">
      <c r="A20" s="148"/>
      <c r="B20" s="150"/>
      <c r="C20" s="149"/>
      <c r="D20" s="149"/>
      <c r="E20" s="148"/>
      <c r="F20" s="148"/>
      <c r="G20" s="148"/>
    </row>
    <row r="21" spans="1:7" ht="23.25" x14ac:dyDescent="0.55000000000000004">
      <c r="A21" s="148"/>
      <c r="B21" s="150"/>
      <c r="C21" s="149"/>
      <c r="D21" s="149"/>
      <c r="E21" s="148"/>
      <c r="F21" s="148"/>
      <c r="G21" s="14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2014</vt:lpstr>
      <vt:lpstr>บริหาร</vt:lpstr>
      <vt:lpstr>รองฯ</vt:lpstr>
      <vt:lpstr>บริหารงานทั่วไป</vt:lpstr>
      <vt:lpstr>สนอ.</vt:lpstr>
      <vt:lpstr>coffee hour รองฯ</vt:lpstr>
      <vt:lpstr>ของที่ระลึก</vt:lpstr>
      <vt:lpstr>หัวหน้างานกองกลาง</vt:lpstr>
      <vt:lpstr>coffee สนอ.</vt:lpstr>
      <vt:lpstr>Sheet1</vt:lpstr>
    </vt:vector>
  </TitlesOfParts>
  <Company>TeAm DiGiT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</dc:creator>
  <cp:lastModifiedBy>Natgrit</cp:lastModifiedBy>
  <cp:lastPrinted>2013-09-20T03:32:47Z</cp:lastPrinted>
  <dcterms:created xsi:type="dcterms:W3CDTF">2013-09-18T08:37:53Z</dcterms:created>
  <dcterms:modified xsi:type="dcterms:W3CDTF">2014-06-05T06:53:10Z</dcterms:modified>
</cp:coreProperties>
</file>